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A:\2. Qs\2025_Qs\Q1_25\Finale\Exceluri\"/>
    </mc:Choice>
  </mc:AlternateContent>
  <xr:revisionPtr revIDLastSave="0" documentId="13_ncr:1_{EBBDD6A6-FE4F-4085-8AAB-EA99745EC62C}" xr6:coauthVersionLast="47" xr6:coauthVersionMax="47" xr10:uidLastSave="{00000000-0000-0000-0000-000000000000}"/>
  <bookViews>
    <workbookView xWindow="-110" yWindow="-110" windowWidth="19420" windowHeight="10300" tabRatio="691" xr2:uid="{00000000-000D-0000-FFFF-FFFF00000000}"/>
  </bookViews>
  <sheets>
    <sheet name="Index" sheetId="1" r:id="rId1"/>
    <sheet name="Overview" sheetId="2" r:id="rId2"/>
    <sheet name="Operational figures" sheetId="3" r:id="rId3"/>
    <sheet name="P&amp;L" sheetId="4" r:id="rId4"/>
    <sheet name="Balance Sheet" sheetId="5" r:id="rId5"/>
    <sheet name="Cash flow" sheetId="6" r:id="rId6"/>
    <sheet name="Segments sales &amp; Assets" sheetId="7" r:id="rId7"/>
    <sheet name="CAPEX &amp; Op Res before Dep" sheetId="8" r:id="rId8"/>
  </sheets>
  <definedNames>
    <definedName name="_xlnm._FilterDatabase" localSheetId="5" hidden="1">'Cash flow'!$A$3:$AB$29</definedName>
    <definedName name="ID" localSheetId="4" hidden="1">"0e1fdc6c-d1bd-4d52-85d1-ef286491088a"</definedName>
    <definedName name="ID" localSheetId="7" hidden="1">"9658c645-21fa-4e56-841b-c2f1218f658f"</definedName>
    <definedName name="ID" localSheetId="5" hidden="1">"c0d6e4c3-8cd1-4919-87b4-0a65dee9b78e"</definedName>
    <definedName name="ID" localSheetId="0" hidden="1">"b3b9764c-048b-4146-b070-3821c41425d8"</definedName>
    <definedName name="ID" localSheetId="2" hidden="1">"cadd5c4f-5479-4acc-9950-15f346eadd1e"</definedName>
    <definedName name="ID" localSheetId="1" hidden="1">"8b348872-3617-479b-8d06-0318abbbc841"</definedName>
    <definedName name="ID" localSheetId="3" hidden="1">"38d4a887-d61e-4c58-afca-12bd11798a3e"</definedName>
    <definedName name="ID" localSheetId="6" hidden="1">"c53fc82a-a029-42fd-b234-81a2c012cc13"</definedName>
    <definedName name="OLE_LINK1" localSheetId="2">'Operational figures'!$D$28</definedName>
    <definedName name="OLE_LINK16" localSheetId="2">'Operational figures'!#REF!</definedName>
    <definedName name="OLE_LINK19" localSheetId="4">'Balance Sheet'!#REF!</definedName>
    <definedName name="OLE_LINK2" localSheetId="1">Overview!#REF!</definedName>
    <definedName name="OLE_LINK8" localSheetId="2">'Operational figures'!#REF!</definedName>
    <definedName name="_xlnm.Print_Area" localSheetId="4">'Balance Sheet'!$A$1:$V$48</definedName>
    <definedName name="_xlnm.Print_Area" localSheetId="7">'CAPEX &amp; Op Res before Dep'!$D$3:$D$27</definedName>
    <definedName name="_xlnm.Print_Area" localSheetId="5">'Cash flow'!$A$1:$AB$37</definedName>
    <definedName name="_xlnm.Print_Area" localSheetId="2">'Operational figures'!$A$1:$AB$79</definedName>
    <definedName name="_xlnm.Print_Area" localSheetId="1">Overview!$A$1:$AB$72</definedName>
    <definedName name="_xlnm.Print_Area" localSheetId="3">'P&amp;L'!$A$3:$AB$50</definedName>
    <definedName name="_xlnm.Print_Area" localSheetId="6">'Segments sales &amp; Assets'!$A$1:$U$36</definedName>
    <definedName name="SNAMD_29f737233c3f4fc8b5bacdca813866f5" localSheetId="1">Overview!#REF!</definedName>
    <definedName name="SNAMD_2fb6f914f40d406296a54a8244f51551" localSheetId="5">'Cash flow'!#REF!</definedName>
    <definedName name="SNAMD_360e362609984dc5a5766234baca56dd" localSheetId="5">'Cash flow'!#REF!</definedName>
    <definedName name="SNAMD_633053097c5d4b58a3f1323bb7d3566b" localSheetId="3">'P&amp;L'!#REF!</definedName>
    <definedName name="SNAMD_63d8f651dce545f09d4cc9952c518d11" localSheetId="5">'Cash flow'!#REF!</definedName>
    <definedName name="SNAMD_cca3c3cfadba40e7a63647e94cd27f72" localSheetId="5">'Cash flow'!#REF!</definedName>
    <definedName name="Z_48A3D664_27F7_4349_A461_86D50367F56A_.wvu.FilterData" localSheetId="5" hidden="1">'Cash flow'!$A$3:$AB$29</definedName>
    <definedName name="Z_48A3D664_27F7_4349_A461_86D50367F56A_.wvu.PrintArea" localSheetId="4" hidden="1">'Balance Sheet'!$A$1:$V$48</definedName>
    <definedName name="Z_48A3D664_27F7_4349_A461_86D50367F56A_.wvu.PrintArea" localSheetId="7" hidden="1">'CAPEX &amp; Op Res before Dep'!$D$3:$D$27</definedName>
    <definedName name="Z_48A3D664_27F7_4349_A461_86D50367F56A_.wvu.PrintArea" localSheetId="5" hidden="1">'Cash flow'!$A$1:$AB$37</definedName>
    <definedName name="Z_48A3D664_27F7_4349_A461_86D50367F56A_.wvu.PrintArea" localSheetId="2" hidden="1">'Operational figures'!$A$1:$AB$79</definedName>
    <definedName name="Z_48A3D664_27F7_4349_A461_86D50367F56A_.wvu.PrintArea" localSheetId="1" hidden="1">Overview!$A$1:$AB$72</definedName>
    <definedName name="Z_48A3D664_27F7_4349_A461_86D50367F56A_.wvu.PrintArea" localSheetId="3" hidden="1">'P&amp;L'!$A$3:$AB$50</definedName>
    <definedName name="Z_48A3D664_27F7_4349_A461_86D50367F56A_.wvu.PrintArea" localSheetId="6" hidden="1">'Segments sales &amp; Assets'!$A$1:$U$36</definedName>
    <definedName name="Z_48A3D664_27F7_4349_A461_86D50367F56A_.wvu.Rows" localSheetId="7" hidden="1">'CAPEX &amp; Op Res before Dep'!$33:$34</definedName>
    <definedName name="Z_48A3D664_27F7_4349_A461_86D50367F56A_.wvu.Rows" localSheetId="2" hidden="1">'Operational figures'!#REF!</definedName>
  </definedNames>
  <calcPr calcId="191029" calcOnSave="0"/>
  <customWorkbookViews>
    <customWorkbookView name="Bitire, Petronela - Personal View" guid="{48A3D664-27F7-4349-A461-86D50367F56A}" mergeInterval="0" personalView="1" maximized="1" windowWidth="1596" windowHeight="585" tabRatio="79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8" l="1"/>
  <c r="B13" i="8"/>
  <c r="C22" i="8"/>
  <c r="C13" i="8"/>
  <c r="F22" i="8"/>
  <c r="F13" i="8"/>
  <c r="B20" i="7"/>
  <c r="B11" i="7"/>
  <c r="C20" i="7"/>
  <c r="C11" i="7"/>
  <c r="B72" i="3"/>
  <c r="B45" i="3"/>
  <c r="B14" i="3"/>
  <c r="C14" i="3"/>
  <c r="F72" i="3"/>
  <c r="F14" i="3"/>
  <c r="B51" i="2" l="1"/>
  <c r="F51" i="2"/>
  <c r="E51" i="2"/>
  <c r="G22" i="8"/>
  <c r="G13" i="8"/>
  <c r="E20" i="7"/>
  <c r="E11" i="7"/>
  <c r="F20" i="7"/>
  <c r="F11" i="7"/>
  <c r="G20" i="7"/>
  <c r="G11" i="7"/>
  <c r="G34" i="4"/>
  <c r="G64" i="3"/>
  <c r="G72" i="3"/>
  <c r="G45" i="3"/>
  <c r="G36" i="3"/>
  <c r="G14" i="3"/>
  <c r="G68" i="2"/>
  <c r="G51" i="2"/>
  <c r="H20" i="7"/>
  <c r="H11" i="7"/>
  <c r="H22" i="8"/>
  <c r="H13" i="8"/>
  <c r="I13" i="8"/>
  <c r="I22" i="8"/>
  <c r="C34" i="4"/>
  <c r="H34" i="4"/>
  <c r="C72" i="3"/>
  <c r="C64" i="3"/>
  <c r="C45" i="3"/>
  <c r="C36" i="3"/>
  <c r="H72" i="3"/>
  <c r="H64" i="3"/>
  <c r="H45" i="3"/>
  <c r="H36" i="3"/>
  <c r="H14" i="3"/>
  <c r="C68" i="2"/>
  <c r="H68" i="2"/>
  <c r="E22" i="8"/>
  <c r="E13" i="8"/>
  <c r="J22" i="8"/>
  <c r="J13" i="8"/>
  <c r="J20" i="7"/>
  <c r="J11" i="7"/>
  <c r="B34" i="4"/>
  <c r="E34" i="4"/>
  <c r="F34" i="4"/>
  <c r="J34" i="4"/>
  <c r="F64" i="3"/>
  <c r="F45" i="3"/>
  <c r="F36" i="3"/>
  <c r="E72" i="3"/>
  <c r="E64" i="3"/>
  <c r="E45" i="3"/>
  <c r="E36" i="3"/>
  <c r="E14" i="3"/>
  <c r="J72" i="3"/>
  <c r="J64" i="3"/>
  <c r="J45" i="3"/>
  <c r="J36" i="3"/>
  <c r="J14" i="3"/>
  <c r="E68" i="2"/>
  <c r="F68" i="2"/>
  <c r="J68" i="2"/>
  <c r="AB37" i="6"/>
  <c r="AA37" i="6"/>
  <c r="Z37" i="6"/>
  <c r="AB20" i="6"/>
  <c r="AA20" i="6"/>
  <c r="Z20" i="6"/>
  <c r="Y20" i="6"/>
  <c r="X20" i="6"/>
  <c r="W20" i="6"/>
  <c r="V20" i="6"/>
  <c r="U20" i="6"/>
  <c r="T20" i="6"/>
  <c r="K14" i="3"/>
  <c r="K51" i="2"/>
  <c r="I51" i="2"/>
  <c r="L22" i="8"/>
  <c r="L13" i="8"/>
  <c r="L20" i="7"/>
  <c r="L11" i="7"/>
  <c r="K34" i="4"/>
  <c r="K72" i="3"/>
  <c r="K64" i="3"/>
  <c r="K45" i="3"/>
  <c r="K36" i="3"/>
  <c r="K68" i="2"/>
  <c r="L51" i="2"/>
  <c r="M22" i="8"/>
  <c r="M13" i="8"/>
  <c r="M20" i="7"/>
  <c r="M11" i="7"/>
  <c r="M23" i="4"/>
  <c r="M72" i="3"/>
  <c r="M64" i="3"/>
  <c r="M45" i="3"/>
  <c r="M36" i="3"/>
  <c r="M14" i="3"/>
  <c r="B68" i="2"/>
  <c r="M31" i="2"/>
  <c r="N23" i="4"/>
  <c r="O23" i="4"/>
  <c r="P23" i="4"/>
  <c r="Q23" i="4"/>
  <c r="R23" i="4"/>
  <c r="S23" i="4"/>
  <c r="T23" i="4"/>
  <c r="U23" i="4"/>
  <c r="V23" i="4"/>
  <c r="W23" i="4"/>
  <c r="X23" i="4"/>
  <c r="Y23" i="4"/>
  <c r="Z23" i="4"/>
  <c r="AA23" i="4"/>
  <c r="AB23" i="4"/>
  <c r="N31" i="2"/>
  <c r="O31" i="2"/>
  <c r="P31" i="2"/>
  <c r="Q31" i="2"/>
  <c r="R31" i="2"/>
  <c r="S31" i="2"/>
  <c r="T31" i="2"/>
  <c r="U31" i="2"/>
  <c r="V31" i="2"/>
  <c r="W31" i="2"/>
  <c r="X31" i="2"/>
  <c r="Y31" i="2"/>
  <c r="Z31" i="2"/>
  <c r="AA31" i="2"/>
  <c r="AB31" i="2"/>
  <c r="K22" i="8"/>
  <c r="N22" i="8"/>
  <c r="N28" i="8"/>
  <c r="K13" i="8"/>
  <c r="N19" i="8"/>
  <c r="N13" i="8"/>
  <c r="N8" i="8"/>
  <c r="O22" i="8"/>
  <c r="O13" i="8"/>
  <c r="K20" i="7"/>
  <c r="K11" i="7"/>
  <c r="N20" i="7"/>
  <c r="N11" i="7"/>
  <c r="O20" i="7"/>
  <c r="O11" i="7"/>
  <c r="L72" i="3"/>
  <c r="L64" i="3"/>
  <c r="L45" i="3"/>
  <c r="L36" i="3"/>
  <c r="L14" i="3"/>
  <c r="N72" i="3"/>
  <c r="N64" i="3"/>
  <c r="N45" i="3"/>
  <c r="N36" i="3"/>
  <c r="N14" i="3"/>
  <c r="B36" i="3"/>
  <c r="O72" i="3"/>
  <c r="O64" i="3"/>
  <c r="O45" i="3"/>
  <c r="O36" i="3"/>
  <c r="O14" i="3"/>
  <c r="N68" i="2"/>
  <c r="L68" i="2"/>
  <c r="N51" i="2"/>
  <c r="P13" i="8"/>
  <c r="P22" i="8"/>
  <c r="B64" i="3"/>
  <c r="A14" i="3"/>
  <c r="R22" i="8"/>
  <c r="R13" i="8"/>
  <c r="R20" i="7"/>
  <c r="R11" i="7"/>
  <c r="A34" i="4"/>
  <c r="S22" i="8"/>
  <c r="S13" i="8"/>
  <c r="S25" i="7"/>
  <c r="S20" i="7"/>
  <c r="S16" i="7"/>
  <c r="S11" i="7"/>
  <c r="S7" i="7"/>
  <c r="T7" i="7"/>
  <c r="T2" i="7"/>
  <c r="T3" i="8" s="1"/>
  <c r="T22" i="8" s="1"/>
  <c r="S34" i="4"/>
  <c r="AB25" i="7"/>
  <c r="AA25" i="7"/>
  <c r="Z25" i="7"/>
  <c r="Y25" i="7"/>
  <c r="X25" i="7"/>
  <c r="W25" i="7"/>
  <c r="V25" i="7"/>
  <c r="U25" i="7"/>
  <c r="AB16" i="7"/>
  <c r="AA16" i="7"/>
  <c r="Z16" i="7"/>
  <c r="Y16" i="7"/>
  <c r="X16" i="7"/>
  <c r="W16" i="7"/>
  <c r="V16" i="7"/>
  <c r="U16" i="7"/>
  <c r="AB7" i="7"/>
  <c r="AA7" i="7"/>
  <c r="Z7" i="7"/>
  <c r="Y7" i="7"/>
  <c r="X7" i="7"/>
  <c r="W7" i="7"/>
  <c r="V7" i="7"/>
  <c r="U7" i="7"/>
  <c r="Y27" i="2"/>
  <c r="Z27" i="2"/>
  <c r="AA27" i="2"/>
  <c r="AB27" i="2"/>
  <c r="Y26" i="2"/>
  <c r="Z26" i="2"/>
  <c r="AA26" i="2"/>
  <c r="AB26" i="2"/>
  <c r="Y13" i="2"/>
  <c r="Z13" i="2"/>
  <c r="AA13" i="2"/>
  <c r="AB13" i="2"/>
  <c r="Y12" i="2"/>
  <c r="Z12" i="2"/>
  <c r="AA12" i="2"/>
  <c r="AB12" i="2"/>
  <c r="P11" i="7"/>
  <c r="P20" i="7"/>
  <c r="P36" i="3"/>
  <c r="P45" i="3"/>
  <c r="P64" i="3"/>
  <c r="P72" i="3"/>
  <c r="W22" i="8"/>
  <c r="W13" i="8"/>
  <c r="W20" i="7"/>
  <c r="W11" i="7"/>
  <c r="W35" i="4"/>
  <c r="W34" i="4"/>
  <c r="X22" i="8"/>
  <c r="X13" i="8"/>
  <c r="Y34" i="4"/>
  <c r="I72" i="3"/>
  <c r="I45" i="3"/>
  <c r="I36" i="3"/>
  <c r="I14" i="3"/>
  <c r="A64" i="3"/>
  <c r="A45" i="3"/>
  <c r="A36" i="3"/>
  <c r="I64" i="3"/>
  <c r="A72" i="3"/>
  <c r="Z22" i="8"/>
  <c r="Z13" i="8"/>
  <c r="Z20" i="7"/>
  <c r="Z11" i="7"/>
  <c r="Z34" i="4"/>
  <c r="Z68" i="2"/>
  <c r="Z51" i="2"/>
  <c r="I68" i="2"/>
  <c r="A68" i="2"/>
  <c r="I11" i="7"/>
  <c r="I20" i="7"/>
  <c r="P34" i="4"/>
  <c r="I34" i="4"/>
  <c r="AB51" i="2"/>
  <c r="AB22" i="8"/>
  <c r="AB13" i="8"/>
  <c r="AB20" i="7"/>
  <c r="AB11" i="7"/>
  <c r="AB34" i="4"/>
  <c r="AA22" i="8"/>
  <c r="AA13" i="8"/>
  <c r="AA20" i="7"/>
  <c r="AA11" i="7"/>
  <c r="AA34" i="4"/>
  <c r="AA68" i="2"/>
  <c r="AA51" i="2"/>
  <c r="AB68" i="2"/>
  <c r="A20" i="7"/>
  <c r="A11" i="7"/>
  <c r="A22" i="8"/>
  <c r="A13" i="8"/>
  <c r="T11" i="7" l="1"/>
  <c r="T20" i="7"/>
</calcChain>
</file>

<file path=xl/sharedStrings.xml><?xml version="1.0" encoding="utf-8"?>
<sst xmlns="http://schemas.openxmlformats.org/spreadsheetml/2006/main" count="621" uniqueCount="309">
  <si>
    <t>OVERVIEW</t>
  </si>
  <si>
    <t>in RON mn</t>
  </si>
  <si>
    <t xml:space="preserve">Key performance indicators </t>
  </si>
  <si>
    <t>Sales revenues</t>
  </si>
  <si>
    <t>Exploration expenses</t>
  </si>
  <si>
    <t>Other operating expenses</t>
  </si>
  <si>
    <t>Other financial income and expenses</t>
  </si>
  <si>
    <t>Net financial result</t>
  </si>
  <si>
    <t>Taxes on income</t>
  </si>
  <si>
    <t>Assets</t>
  </si>
  <si>
    <t>Intangible assets</t>
  </si>
  <si>
    <t>Property, plant and equipment</t>
  </si>
  <si>
    <t>Other financial assets</t>
  </si>
  <si>
    <t>Other assets</t>
  </si>
  <si>
    <t>Deferred tax assets</t>
  </si>
  <si>
    <t>Inventories</t>
  </si>
  <si>
    <t>Trade receivables</t>
  </si>
  <si>
    <t>Cash and cash equivalents</t>
  </si>
  <si>
    <t>Equity and liabilities</t>
  </si>
  <si>
    <t>Reserves</t>
  </si>
  <si>
    <t>Non-controlling interests</t>
  </si>
  <si>
    <t>Provisions for pensions and similar obligations</t>
  </si>
  <si>
    <t>Interest-bearing debts</t>
  </si>
  <si>
    <t>Provisions for decommissioning and restoration obligations</t>
  </si>
  <si>
    <t>Other provisions</t>
  </si>
  <si>
    <t>Other financial liabilities</t>
  </si>
  <si>
    <t>Other liabilities</t>
  </si>
  <si>
    <t>Trade payables</t>
  </si>
  <si>
    <t>Crude oil and NGL production (mn bbl)</t>
  </si>
  <si>
    <t>Average Urals price (USD/bbl)</t>
  </si>
  <si>
    <t>Consolidation</t>
  </si>
  <si>
    <t>Natural gas production (bcm)</t>
  </si>
  <si>
    <t xml:space="preserve">Natural gas production (bcf) </t>
  </si>
  <si>
    <t>Exchange differences from translation of foreign operations</t>
  </si>
  <si>
    <t>Summarized statement of cash flows (RON mn)</t>
  </si>
  <si>
    <t>Net change in provisions</t>
  </si>
  <si>
    <t>(Increase)/decrease in inventories</t>
  </si>
  <si>
    <t>Tax on profit paid</t>
  </si>
  <si>
    <t>Intangible assets and property, plant and equipment</t>
  </si>
  <si>
    <t>Investments, loans and other financial assets</t>
  </si>
  <si>
    <t>Dividends paid</t>
  </si>
  <si>
    <t>Effect of exchange rate changes on cash and cash equivalents</t>
  </si>
  <si>
    <t>Cash and cash equivalents at beginning of period</t>
  </si>
  <si>
    <t>Cash and cash equivalents at end of period</t>
  </si>
  <si>
    <t>Corporate and Other</t>
  </si>
  <si>
    <t>Total</t>
  </si>
  <si>
    <t>Average EUR/RON FX-rate</t>
  </si>
  <si>
    <t>Average USD/RON FX-rate</t>
  </si>
  <si>
    <t>Closing EUR/RON FX-rate</t>
  </si>
  <si>
    <t>Closing USD/RON FX-rate</t>
  </si>
  <si>
    <t>thereof attributable to non-controlling interests</t>
  </si>
  <si>
    <t xml:space="preserve">Statement of comprehensive income </t>
  </si>
  <si>
    <t>Operational figures</t>
  </si>
  <si>
    <t>Balance Sheet</t>
  </si>
  <si>
    <t>Cash Flow</t>
  </si>
  <si>
    <t>Profit and Loss</t>
  </si>
  <si>
    <t>thereof attributable to stockholders of the parent</t>
  </si>
  <si>
    <t>RON mn and rounded to closest integer value, so minor differences may result upon reconciliation.</t>
  </si>
  <si>
    <t>Capital expenditure (RON mn)</t>
  </si>
  <si>
    <t>Assets held for sale</t>
  </si>
  <si>
    <t>Gas sales volumes (TWh)</t>
  </si>
  <si>
    <t xml:space="preserve">Non-current assets </t>
  </si>
  <si>
    <t>OMV Petrom Group employees at the end of the period</t>
  </si>
  <si>
    <t>OMV Petrom Group</t>
  </si>
  <si>
    <t>OMV Petrom Key Figures - Overview</t>
  </si>
  <si>
    <t xml:space="preserve">   thereof to third parties (TWh)</t>
  </si>
  <si>
    <t xml:space="preserve">CCS effects: Inventory holding gains/(losses) </t>
  </si>
  <si>
    <t>Segment sales &amp; Assets</t>
  </si>
  <si>
    <t xml:space="preserve">ROACE (%) </t>
  </si>
  <si>
    <t xml:space="preserve">OPCOM spot average electricity base load price (RON/MWh) </t>
  </si>
  <si>
    <t>Deferred tax liabilities</t>
  </si>
  <si>
    <t>Liabilities associated with assets held for sale</t>
  </si>
  <si>
    <t xml:space="preserve">Index - OMV Petrom historical IFRS figures </t>
  </si>
  <si>
    <t xml:space="preserve">Filling stations </t>
  </si>
  <si>
    <t>Total equity</t>
  </si>
  <si>
    <t>Income tax liabilities</t>
  </si>
  <si>
    <t>Group effective tax rate (%)</t>
  </si>
  <si>
    <t>Cash flow from operating activities</t>
  </si>
  <si>
    <t>Cash flow from financing activities</t>
  </si>
  <si>
    <t xml:space="preserve">Free cash flow </t>
  </si>
  <si>
    <t>Free cash flow after dividends</t>
  </si>
  <si>
    <t xml:space="preserve">OPCOM spot average electricity peak load price (RON/MWh) </t>
  </si>
  <si>
    <t>Total hydrocarbon sales volume (mn boe)</t>
  </si>
  <si>
    <t>n.m.</t>
  </si>
  <si>
    <t>Operating result</t>
  </si>
  <si>
    <t xml:space="preserve">Clean Operating result </t>
  </si>
  <si>
    <t xml:space="preserve">Clean CCS Operating result </t>
  </si>
  <si>
    <t>Purchases (net of inventory variation)</t>
  </si>
  <si>
    <t>Production and operating expenses</t>
  </si>
  <si>
    <t>Production and similar taxes</t>
  </si>
  <si>
    <t>Selling, distribution and administrative expenses</t>
  </si>
  <si>
    <t>Operating Result</t>
  </si>
  <si>
    <t>Interest income</t>
  </si>
  <si>
    <t>Interest expenses</t>
  </si>
  <si>
    <t>Interim condensed consolidated statement of comprehensive income (in RON mn)</t>
  </si>
  <si>
    <t>Total of items that may be reclassified (“recycled”) subsequently to the income statement</t>
  </si>
  <si>
    <t>Income tax relating to items that may be reclassified (“recycled”) subsequently to the income statement</t>
  </si>
  <si>
    <t>Total income taxes relating to components of other comprehensive income</t>
  </si>
  <si>
    <t>Depreciation, amortization and impairments including write-ups</t>
  </si>
  <si>
    <t>Operating Result before depreciation (RON mn)</t>
  </si>
  <si>
    <t>Operating Result Co&amp;O</t>
  </si>
  <si>
    <t>Operating Result Group</t>
  </si>
  <si>
    <t>CCS effects: Inventory holding gains/(losses)</t>
  </si>
  <si>
    <t xml:space="preserve">Consolidation </t>
  </si>
  <si>
    <t xml:space="preserve">Cash flow from operating activities  </t>
  </si>
  <si>
    <t>Capital expenditure</t>
  </si>
  <si>
    <t>Total of items that will not be reclassified ("recycled") subsequently to the income statement</t>
  </si>
  <si>
    <t>Income tax relating to items that will not be reclassified ("recycled") subsequently to the income statement</t>
  </si>
  <si>
    <t xml:space="preserve"> Special items</t>
  </si>
  <si>
    <t>Special items</t>
  </si>
  <si>
    <t>EBIT indicator was replaced by Operating Result</t>
  </si>
  <si>
    <t>Refinery utilization rate (%)</t>
  </si>
  <si>
    <t xml:space="preserve">CAPEX &amp; Op Res before Depreciation </t>
  </si>
  <si>
    <t>thereof: Gasoline</t>
  </si>
  <si>
    <t xml:space="preserve">                Diesel</t>
  </si>
  <si>
    <t xml:space="preserve">                Kerosen/Jet fuel</t>
  </si>
  <si>
    <t xml:space="preserve">Exploration expenses </t>
  </si>
  <si>
    <t>Clean Group effective tax rate (%)</t>
  </si>
  <si>
    <r>
      <rPr>
        <b/>
        <i/>
        <sz val="10"/>
        <rFont val="Arial"/>
        <family val="2"/>
      </rPr>
      <t>DISCLAIMER</t>
    </r>
    <r>
      <rPr>
        <i/>
        <sz val="10"/>
        <rFont val="Arial"/>
        <family val="2"/>
      </rPr>
      <t xml:space="preserve">: all the figures throughout this file refer to OMV Petrom Group; financials are expressed in  </t>
    </r>
  </si>
  <si>
    <r>
      <t xml:space="preserve">Sales </t>
    </r>
    <r>
      <rPr>
        <vertAlign val="superscript"/>
        <sz val="9"/>
        <rFont val="Arial"/>
        <family val="2"/>
      </rPr>
      <t xml:space="preserve">1 </t>
    </r>
  </si>
  <si>
    <r>
      <t>Non-current liabilities</t>
    </r>
    <r>
      <rPr>
        <b/>
        <vertAlign val="superscript"/>
        <sz val="9"/>
        <rFont val="Arial"/>
        <family val="2"/>
      </rPr>
      <t xml:space="preserve"> </t>
    </r>
  </si>
  <si>
    <r>
      <t xml:space="preserve"> Assets</t>
    </r>
    <r>
      <rPr>
        <b/>
        <vertAlign val="superscript"/>
        <sz val="9"/>
        <rFont val="Arial"/>
        <family val="2"/>
      </rPr>
      <t>1</t>
    </r>
    <r>
      <rPr>
        <b/>
        <sz val="9"/>
        <rFont val="Arial"/>
        <family val="2"/>
      </rPr>
      <t xml:space="preserve">   (RON mn)</t>
    </r>
  </si>
  <si>
    <r>
      <t xml:space="preserve">Clean CCS Operating Result </t>
    </r>
    <r>
      <rPr>
        <b/>
        <vertAlign val="superscript"/>
        <sz val="9"/>
        <rFont val="Arial"/>
        <family val="2"/>
      </rPr>
      <t>2</t>
    </r>
  </si>
  <si>
    <r>
      <t xml:space="preserve">Clean Operating Result Co&amp;O </t>
    </r>
    <r>
      <rPr>
        <vertAlign val="superscript"/>
        <sz val="9"/>
        <rFont val="Arial"/>
        <family val="2"/>
      </rPr>
      <t>2</t>
    </r>
  </si>
  <si>
    <t>Cash flow from investing activities</t>
  </si>
  <si>
    <t>(Decrease)/increase in borrowings</t>
  </si>
  <si>
    <r>
      <t xml:space="preserve">Gearing ratio (%) </t>
    </r>
    <r>
      <rPr>
        <vertAlign val="superscript"/>
        <sz val="9"/>
        <rFont val="Arial"/>
        <family val="2"/>
      </rPr>
      <t>7</t>
    </r>
  </si>
  <si>
    <t>Exploration expenditures</t>
  </si>
  <si>
    <t>Total hydrocarbon production (mn boe)</t>
  </si>
  <si>
    <t>Interim condensed consolidated statement of cash flows (unaudited)</t>
  </si>
  <si>
    <t>Interim condensed consolidated income statement (unaudited)</t>
  </si>
  <si>
    <t>Intersegmental sales</t>
  </si>
  <si>
    <t>Sales to external customers</t>
  </si>
  <si>
    <t>NBR FX rates</t>
  </si>
  <si>
    <r>
      <t>Operating Result</t>
    </r>
    <r>
      <rPr>
        <vertAlign val="superscript"/>
        <sz val="9"/>
        <rFont val="Arial"/>
        <family val="2"/>
      </rPr>
      <t>1</t>
    </r>
  </si>
  <si>
    <r>
      <t>Clean Operating Result</t>
    </r>
    <r>
      <rPr>
        <vertAlign val="superscript"/>
        <sz val="9"/>
        <rFont val="Arial"/>
        <family val="2"/>
      </rPr>
      <t>1</t>
    </r>
  </si>
  <si>
    <r>
      <t xml:space="preserve">Indicator refining margin (USD/bbl) </t>
    </r>
    <r>
      <rPr>
        <vertAlign val="superscript"/>
        <sz val="9"/>
        <rFont val="Arial"/>
        <family val="2"/>
      </rPr>
      <t>2</t>
    </r>
  </si>
  <si>
    <r>
      <t>Gas volumes in storage end of period (TWh)</t>
    </r>
    <r>
      <rPr>
        <vertAlign val="superscript"/>
        <sz val="9"/>
        <rFont val="Arial"/>
        <family val="2"/>
      </rPr>
      <t xml:space="preserve"> </t>
    </r>
  </si>
  <si>
    <r>
      <t xml:space="preserve">Refining input (mn t) </t>
    </r>
    <r>
      <rPr>
        <vertAlign val="superscript"/>
        <sz val="9"/>
        <rFont val="Arial"/>
        <family val="2"/>
      </rPr>
      <t>3</t>
    </r>
  </si>
  <si>
    <r>
      <t xml:space="preserve">Clean CCS net income </t>
    </r>
    <r>
      <rPr>
        <vertAlign val="superscript"/>
        <sz val="9"/>
        <rFont val="Arial"/>
        <family val="2"/>
      </rPr>
      <t>2,6</t>
    </r>
  </si>
  <si>
    <r>
      <t xml:space="preserve">Clean CCS net income attributable to stockholders </t>
    </r>
    <r>
      <rPr>
        <b/>
        <vertAlign val="superscript"/>
        <sz val="9"/>
        <rFont val="Arial"/>
        <family val="2"/>
      </rPr>
      <t>2, 5, 6</t>
    </r>
  </si>
  <si>
    <r>
      <t xml:space="preserve">Clean CCS EPS (RON) </t>
    </r>
    <r>
      <rPr>
        <vertAlign val="superscript"/>
        <sz val="9"/>
        <rFont val="Arial"/>
        <family val="2"/>
      </rPr>
      <t>2,5,6</t>
    </r>
  </si>
  <si>
    <r>
      <t xml:space="preserve">Special items </t>
    </r>
    <r>
      <rPr>
        <b/>
        <vertAlign val="superscript"/>
        <sz val="9"/>
        <rFont val="Arial"/>
        <family val="2"/>
      </rPr>
      <t>4</t>
    </r>
  </si>
  <si>
    <r>
      <t xml:space="preserve">Earnings Per Share (RON) </t>
    </r>
    <r>
      <rPr>
        <vertAlign val="superscript"/>
        <sz val="9"/>
        <rFont val="Arial"/>
        <family val="2"/>
      </rPr>
      <t>5</t>
    </r>
  </si>
  <si>
    <r>
      <t xml:space="preserve">Clean CCS ROACE (%) </t>
    </r>
    <r>
      <rPr>
        <vertAlign val="superscript"/>
        <sz val="9"/>
        <rFont val="Arial"/>
        <family val="2"/>
      </rPr>
      <t>2, 6</t>
    </r>
  </si>
  <si>
    <r>
      <rPr>
        <i/>
        <vertAlign val="superscript"/>
        <sz val="9"/>
        <rFont val="Arial"/>
        <family val="2"/>
      </rPr>
      <t>3</t>
    </r>
    <r>
      <rPr>
        <i/>
        <sz val="9"/>
        <rFont val="Arial"/>
        <family val="2"/>
      </rPr>
      <t xml:space="preserve"> Excluding intersegmental profit elimination shown in the line “Consolidation”; </t>
    </r>
  </si>
  <si>
    <r>
      <rPr>
        <i/>
        <vertAlign val="superscript"/>
        <sz val="9"/>
        <rFont val="Arial"/>
        <family val="2"/>
      </rPr>
      <t>4</t>
    </r>
    <r>
      <rPr>
        <i/>
        <sz val="9"/>
        <rFont val="Arial"/>
        <family val="2"/>
      </rPr>
      <t xml:space="preserve"> Special items, representing exceptional, non-recurring items, are added back or deducted from Operating Result; for more details please refer to each specific segment; </t>
    </r>
  </si>
  <si>
    <t>Share capital</t>
  </si>
  <si>
    <r>
      <rPr>
        <i/>
        <vertAlign val="superscript"/>
        <sz val="9"/>
        <rFont val="Arial"/>
        <family val="2"/>
      </rPr>
      <t>7</t>
    </r>
    <r>
      <rPr>
        <i/>
        <sz val="9"/>
        <rFont val="Arial"/>
        <family val="2"/>
      </rPr>
      <t xml:space="preserve"> Net debt divided by equity.</t>
    </r>
  </si>
  <si>
    <t>Interim consolidated statement of financial position (unaudited)</t>
  </si>
  <si>
    <t>Total sales (not consolidated)</t>
  </si>
  <si>
    <t>Lease liabilities</t>
  </si>
  <si>
    <t>Q1/20</t>
  </si>
  <si>
    <t>Net debt/(cash) including leases</t>
  </si>
  <si>
    <t>Net debt/(cash) excluding leases</t>
  </si>
  <si>
    <t xml:space="preserve">     thereof crude oil and NGL production (kboe/d)</t>
  </si>
  <si>
    <t xml:space="preserve">     thereof natural gas production (kboe/d)</t>
  </si>
  <si>
    <t>Total hydrocarbon sales volume (kboe/d)</t>
  </si>
  <si>
    <t xml:space="preserve">    thereof natural gas sales volume (kboe/d) </t>
  </si>
  <si>
    <t>Gains/(losses) on hedges</t>
  </si>
  <si>
    <t>Re-measurement gains/(losses) on defined benefit plans</t>
  </si>
  <si>
    <t>Gains/(losses) on hedges that are subsequently transferred to the carrying amount of the hedged item</t>
  </si>
  <si>
    <t xml:space="preserve">                Fuel oils &amp; Bitumen</t>
  </si>
  <si>
    <t>Gas sales volumes (mn cbm)</t>
  </si>
  <si>
    <t>Q2/20</t>
  </si>
  <si>
    <t>Q3/20</t>
  </si>
  <si>
    <r>
      <t xml:space="preserve">Clean CCS Operating Result before depreciation and amortization, impairments and write-ups  </t>
    </r>
    <r>
      <rPr>
        <vertAlign val="superscript"/>
        <sz val="9"/>
        <rFont val="Arial"/>
        <family val="2"/>
      </rPr>
      <t>1</t>
    </r>
  </si>
  <si>
    <r>
      <t>Clean Operating Result</t>
    </r>
    <r>
      <rPr>
        <vertAlign val="superscript"/>
        <sz val="9"/>
        <rFont val="Arial"/>
        <family val="2"/>
      </rPr>
      <t>1</t>
    </r>
    <r>
      <rPr>
        <sz val="9"/>
        <rFont val="Arial"/>
        <family val="2"/>
      </rPr>
      <t xml:space="preserve"> before depreciation and amortization, impairments and write-ups</t>
    </r>
  </si>
  <si>
    <t>Q4/20</t>
  </si>
  <si>
    <r>
      <t xml:space="preserve">Other operating income </t>
    </r>
    <r>
      <rPr>
        <vertAlign val="superscript"/>
        <sz val="9"/>
        <rFont val="Arial"/>
        <family val="2"/>
      </rPr>
      <t>1</t>
    </r>
  </si>
  <si>
    <r>
      <t xml:space="preserve">Total revenues and other income </t>
    </r>
    <r>
      <rPr>
        <b/>
        <vertAlign val="superscript"/>
        <sz val="9"/>
        <rFont val="Arial"/>
        <family val="2"/>
      </rPr>
      <t>1</t>
    </r>
  </si>
  <si>
    <t>Thereof cash disclosed within assets held for sale</t>
  </si>
  <si>
    <r>
      <rPr>
        <i/>
        <vertAlign val="superscript"/>
        <sz val="9"/>
        <rFont val="Arial"/>
        <family val="2"/>
      </rPr>
      <t>1</t>
    </r>
    <r>
      <rPr>
        <i/>
        <sz val="9"/>
        <rFont val="Arial"/>
        <family val="2"/>
      </rPr>
      <t xml:space="preserve"> Including capitalized exploration and appraisal and acquisitions</t>
    </r>
  </si>
  <si>
    <t>Q1/21</t>
  </si>
  <si>
    <t>Cash and cash equivalents at end of period period presented in the consolidated statement of financial position</t>
  </si>
  <si>
    <r>
      <rPr>
        <i/>
        <vertAlign val="superscript"/>
        <sz val="9"/>
        <rFont val="Arial"/>
        <family val="2"/>
      </rPr>
      <t>3</t>
    </r>
    <r>
      <rPr>
        <i/>
        <sz val="9"/>
        <rFont val="Arial"/>
        <family val="2"/>
      </rPr>
      <t xml:space="preserve"> Figures include crude and other raw materials</t>
    </r>
  </si>
  <si>
    <r>
      <t>Capital expenditure</t>
    </r>
    <r>
      <rPr>
        <vertAlign val="superscript"/>
        <sz val="9"/>
        <rFont val="Arial"/>
        <family val="2"/>
      </rPr>
      <t>2</t>
    </r>
  </si>
  <si>
    <r>
      <t xml:space="preserve">    thereof crude oil and NGL sales volume (kboe/d)</t>
    </r>
    <r>
      <rPr>
        <vertAlign val="superscript"/>
        <sz val="9"/>
        <rFont val="Arial"/>
        <family val="2"/>
      </rPr>
      <t>3</t>
    </r>
  </si>
  <si>
    <t>Q2/21</t>
  </si>
  <si>
    <t>Q3/21</t>
  </si>
  <si>
    <t>Brazi net electrical output (TWh)</t>
  </si>
  <si>
    <t>Q4/21</t>
  </si>
  <si>
    <t>—</t>
  </si>
  <si>
    <t>-</t>
  </si>
  <si>
    <t xml:space="preserve">Production cost (USD/boe) </t>
  </si>
  <si>
    <t>Q1/22</t>
  </si>
  <si>
    <r>
      <t xml:space="preserve">Clean Operating Result Exploration and Production </t>
    </r>
    <r>
      <rPr>
        <vertAlign val="superscript"/>
        <sz val="9"/>
        <rFont val="Arial"/>
        <family val="2"/>
      </rPr>
      <t>2,3</t>
    </r>
  </si>
  <si>
    <r>
      <t xml:space="preserve">Clean CCS Operating Result Refining and Marketing </t>
    </r>
    <r>
      <rPr>
        <vertAlign val="superscript"/>
        <sz val="9"/>
        <rFont val="Arial"/>
        <family val="2"/>
      </rPr>
      <t xml:space="preserve">2 </t>
    </r>
  </si>
  <si>
    <t>Clean CCS Operating Result Gas and Power</t>
  </si>
  <si>
    <r>
      <t xml:space="preserve">Operating Result Exploration and Production </t>
    </r>
    <r>
      <rPr>
        <vertAlign val="superscript"/>
        <sz val="9"/>
        <rFont val="Arial"/>
        <family val="2"/>
      </rPr>
      <t>3</t>
    </r>
  </si>
  <si>
    <t xml:space="preserve">Operating Result Refining and Marketing </t>
  </si>
  <si>
    <t>Operating Result Gas and Power</t>
  </si>
  <si>
    <t>Exploration and Production</t>
  </si>
  <si>
    <t>Refining and Marketing</t>
  </si>
  <si>
    <t>Gas and Power</t>
  </si>
  <si>
    <r>
      <rPr>
        <i/>
        <vertAlign val="superscript"/>
        <sz val="9"/>
        <rFont val="Arial"/>
        <family val="2"/>
      </rPr>
      <t>2</t>
    </r>
    <r>
      <rPr>
        <i/>
        <sz val="9"/>
        <rFont val="Arial"/>
        <family val="2"/>
      </rPr>
      <t xml:space="preserve"> Adjusted for special items; Clean CCS (current cost of supply) figures exclude special items and inventory holding effects (CCS effects) resulting from R&amp;M; starting with Q1/17, special items include temporary effects from commodity hedging (in order to mitigate Income Statement volatility);</t>
    </r>
  </si>
  <si>
    <r>
      <rPr>
        <i/>
        <vertAlign val="superscript"/>
        <sz val="9"/>
        <rFont val="Arial"/>
        <family val="2"/>
      </rPr>
      <t>1</t>
    </r>
    <r>
      <rPr>
        <i/>
        <sz val="9"/>
        <rFont val="Arial"/>
        <family val="2"/>
      </rPr>
      <t xml:space="preserve"> Current cost of supply (CCS): the Clean CCS Operating Result eliminates special items and inventory holding gains/losses (CCS effects) resulting from R&amp;M</t>
    </r>
  </si>
  <si>
    <r>
      <t xml:space="preserve">Total </t>
    </r>
    <r>
      <rPr>
        <b/>
        <vertAlign val="superscript"/>
        <sz val="9"/>
        <rFont val="Arial"/>
        <family val="2"/>
      </rPr>
      <t>1</t>
    </r>
  </si>
  <si>
    <r>
      <rPr>
        <i/>
        <vertAlign val="superscript"/>
        <sz val="9"/>
        <rFont val="Arial"/>
        <family val="2"/>
      </rPr>
      <t xml:space="preserve">1 </t>
    </r>
    <r>
      <rPr>
        <i/>
        <sz val="9"/>
        <rFont val="Arial"/>
        <family val="2"/>
      </rPr>
      <t>Figures for prior periods were updated to include intersegment sales between Refining and Marketing, former Downstream Oil, and Gas and Power, former Downstream Gas</t>
    </r>
  </si>
  <si>
    <t>Q2/22</t>
  </si>
  <si>
    <t>Average Brent price (USD/bbl)</t>
  </si>
  <si>
    <r>
      <t xml:space="preserve">Average Group realized crude price (USD/bbl) </t>
    </r>
    <r>
      <rPr>
        <vertAlign val="superscript"/>
        <sz val="9"/>
        <rFont val="Arial"/>
        <family val="2"/>
      </rPr>
      <t>4</t>
    </r>
  </si>
  <si>
    <r>
      <rPr>
        <i/>
        <vertAlign val="superscript"/>
        <sz val="9"/>
        <rFont val="Arial"/>
        <family val="2"/>
      </rPr>
      <t>1</t>
    </r>
    <r>
      <rPr>
        <i/>
        <sz val="9"/>
        <rFont val="Arial"/>
        <family val="2"/>
      </rPr>
      <t xml:space="preserve"> Excluding intersegmental profit elimination;</t>
    </r>
  </si>
  <si>
    <r>
      <rPr>
        <i/>
        <vertAlign val="superscript"/>
        <sz val="9"/>
        <rFont val="Arial"/>
        <family val="2"/>
      </rPr>
      <t>2</t>
    </r>
    <r>
      <rPr>
        <i/>
        <sz val="9"/>
        <rFont val="Arial"/>
        <family val="2"/>
      </rPr>
      <t xml:space="preserve"> Including capitalized exploration and appraisal and acquisitions;</t>
    </r>
  </si>
  <si>
    <r>
      <t>3</t>
    </r>
    <r>
      <rPr>
        <i/>
        <sz val="8"/>
        <rFont val="Arial"/>
        <family val="2"/>
      </rPr>
      <t xml:space="preserve"> </t>
    </r>
    <r>
      <rPr>
        <i/>
        <sz val="9"/>
        <rFont val="Arial"/>
        <family val="2"/>
      </rPr>
      <t>Includes sales of liquids obtained from separation and processing of rich natural gas; rich natural gas production is included under natural gas production above;</t>
    </r>
  </si>
  <si>
    <r>
      <rPr>
        <i/>
        <vertAlign val="superscript"/>
        <sz val="9"/>
        <rFont val="Arial"/>
        <family val="2"/>
      </rPr>
      <t>4</t>
    </r>
    <r>
      <rPr>
        <i/>
        <sz val="9"/>
        <rFont val="Arial"/>
        <family val="2"/>
      </rPr>
      <t xml:space="preserve"> Starting Q2/22, the transfer price between Exploration &amp; Production and Refining &amp; Marketing is based on Brent instead of Urals; previous figures were not restated.</t>
    </r>
  </si>
  <si>
    <t>Q3/22</t>
  </si>
  <si>
    <t>Q4/22</t>
  </si>
  <si>
    <r>
      <t xml:space="preserve">Basic earnings per share (RON) </t>
    </r>
    <r>
      <rPr>
        <b/>
        <vertAlign val="superscript"/>
        <sz val="9"/>
        <rFont val="Arial"/>
        <family val="2"/>
      </rPr>
      <t>2</t>
    </r>
  </si>
  <si>
    <t>Increase in share capital</t>
  </si>
  <si>
    <r>
      <t xml:space="preserve">Total refined product sales (mn t) </t>
    </r>
    <r>
      <rPr>
        <vertAlign val="superscript"/>
        <sz val="9"/>
        <rFont val="Arial"/>
        <family val="2"/>
      </rPr>
      <t>4</t>
    </r>
  </si>
  <si>
    <r>
      <rPr>
        <i/>
        <vertAlign val="superscript"/>
        <sz val="9"/>
        <rFont val="Arial"/>
        <family val="2"/>
      </rPr>
      <t>5</t>
    </r>
    <r>
      <rPr>
        <i/>
        <sz val="9"/>
        <rFont val="Arial"/>
        <family val="2"/>
      </rPr>
      <t xml:space="preserve"> Retail sales volumes include sales via Group’s filling stations in Romania, Bulgaria, Serbia and Moldova</t>
    </r>
  </si>
  <si>
    <r>
      <t xml:space="preserve">  thereof retail sales volumes (mn t) </t>
    </r>
    <r>
      <rPr>
        <vertAlign val="superscript"/>
        <sz val="9"/>
        <rFont val="Arial"/>
        <family val="2"/>
      </rPr>
      <t>5</t>
    </r>
  </si>
  <si>
    <r>
      <rPr>
        <i/>
        <vertAlign val="superscript"/>
        <sz val="9"/>
        <rFont val="Arial"/>
        <family val="2"/>
      </rPr>
      <t>4</t>
    </r>
    <r>
      <rPr>
        <i/>
        <sz val="9"/>
        <rFont val="Arial"/>
        <family val="2"/>
      </rPr>
      <t xml:space="preserve"> Total refined product sales include also third-party acquisitions</t>
    </r>
  </si>
  <si>
    <t>thereof base dividend/share (RON)</t>
  </si>
  <si>
    <t>Total dividend/share (RON)</t>
  </si>
  <si>
    <t>Q1/23</t>
  </si>
  <si>
    <t>n.m</t>
  </si>
  <si>
    <t>Q2/23</t>
  </si>
  <si>
    <t>Profit before tax prior to solidarity contribution</t>
  </si>
  <si>
    <r>
      <rPr>
        <i/>
        <vertAlign val="superscript"/>
        <sz val="9"/>
        <rFont val="Arial"/>
        <family val="2"/>
      </rPr>
      <t xml:space="preserve">6 </t>
    </r>
    <r>
      <rPr>
        <i/>
        <sz val="9"/>
        <rFont val="Arial"/>
        <family val="2"/>
      </rPr>
      <t>Excludes the special item related to solidarity contribution on refined crude oil;</t>
    </r>
  </si>
  <si>
    <r>
      <rPr>
        <i/>
        <vertAlign val="superscript"/>
        <sz val="9"/>
        <rFont val="Arial"/>
        <family val="2"/>
      </rPr>
      <t>8</t>
    </r>
    <r>
      <rPr>
        <i/>
        <sz val="9"/>
        <rFont val="Arial"/>
        <family val="2"/>
      </rPr>
      <t xml:space="preserve"> Solidarity contribution on refined crude oil is a special item in the computation of Clean CCS Net Income</t>
    </r>
  </si>
  <si>
    <r>
      <t>Solidarity contribution on refined crude oil</t>
    </r>
    <r>
      <rPr>
        <vertAlign val="superscript"/>
        <sz val="9"/>
        <rFont val="Arial"/>
        <family val="2"/>
      </rPr>
      <t>8</t>
    </r>
  </si>
  <si>
    <t>Solidarity contribution on refined crude oil</t>
  </si>
  <si>
    <t>Profit/(loss) before tax</t>
  </si>
  <si>
    <t>Other comprehensive income for the period, net of tax</t>
  </si>
  <si>
    <t>Total comprehensive income/(loss) for the period</t>
  </si>
  <si>
    <t>Net income/(loss) for the period</t>
  </si>
  <si>
    <t>Equity of stockholders of the parent</t>
  </si>
  <si>
    <r>
      <rPr>
        <i/>
        <vertAlign val="superscript"/>
        <sz val="9"/>
        <rFont val="Arial"/>
        <family val="2"/>
      </rPr>
      <t xml:space="preserve">1 </t>
    </r>
    <r>
      <rPr>
        <i/>
        <sz val="9"/>
        <rFont val="Arial"/>
        <family val="2"/>
      </rPr>
      <t>Figures for periods before 2022 were updated to include intersegment sales between Refining and Marketing, former Downstream Oil, and Gas and Power, former Downstream Gas</t>
    </r>
  </si>
  <si>
    <r>
      <t xml:space="preserve">Net income/(loss) attributable to stockholders </t>
    </r>
    <r>
      <rPr>
        <b/>
        <vertAlign val="superscript"/>
        <sz val="9"/>
        <rFont val="Arial"/>
        <family val="2"/>
      </rPr>
      <t>5</t>
    </r>
  </si>
  <si>
    <t>Net income/(loss)</t>
  </si>
  <si>
    <t xml:space="preserve">Profit/(loss) before tax </t>
  </si>
  <si>
    <t>Net income from equity-accounted investments</t>
  </si>
  <si>
    <r>
      <rPr>
        <i/>
        <vertAlign val="superscript"/>
        <sz val="9"/>
        <rFont val="Arial"/>
        <family val="2"/>
      </rPr>
      <t>5</t>
    </r>
    <r>
      <rPr>
        <i/>
        <sz val="9"/>
        <rFont val="Arial"/>
        <family val="2"/>
      </rPr>
      <t xml:space="preserve"> After deducting net result attributable to non-controlling interests; with regards to EPS, figures starting with Q1/21 have been adjusted retrospectively as per IFRS requirements following the share capital increase finalized in Q4/22</t>
    </r>
  </si>
  <si>
    <t>Q3/23</t>
  </si>
  <si>
    <t>30-Jun-23</t>
  </si>
  <si>
    <r>
      <rPr>
        <i/>
        <vertAlign val="superscript"/>
        <sz val="9"/>
        <rFont val="Arial"/>
        <family val="2"/>
      </rPr>
      <t>1</t>
    </r>
    <r>
      <rPr>
        <i/>
        <sz val="9"/>
        <rFont val="Arial"/>
        <family val="2"/>
      </rPr>
      <t xml:space="preserve"> Sales revenues excluding petroleum excise tax;</t>
    </r>
  </si>
  <si>
    <r>
      <rPr>
        <i/>
        <vertAlign val="superscript"/>
        <sz val="9"/>
        <rFont val="Arial"/>
        <family val="2"/>
      </rPr>
      <t>2</t>
    </r>
    <r>
      <rPr>
        <i/>
        <sz val="9"/>
        <rFont val="Arial"/>
        <family val="2"/>
      </rPr>
      <t xml:space="preserve"> Starting Q2/22, the indicator refining margin reflects the change in crude oil reference price from Urals to Brent; previous periods were not restated. The actual refining margins realized by OMV Petrom may vary from the indicator refining margin due to different crude slate, product yield and operating conditions;  </t>
    </r>
  </si>
  <si>
    <t>Q4/23</t>
  </si>
  <si>
    <r>
      <t xml:space="preserve">Exploration and Production </t>
    </r>
    <r>
      <rPr>
        <vertAlign val="superscript"/>
        <sz val="9"/>
        <rFont val="Arial"/>
        <family val="2"/>
      </rPr>
      <t>1</t>
    </r>
  </si>
  <si>
    <t>(Increase)/decrease in receivables and other assets</t>
  </si>
  <si>
    <t>Acquisition of subsidiaries and businesses, net of cash acquired</t>
  </si>
  <si>
    <t>Q1/24</t>
  </si>
  <si>
    <t>Net (gains)/ losses on the disposal of subsidiaries, businesses and non-current assets</t>
  </si>
  <si>
    <t>Cash generated from operating activities before working capital movements</t>
  </si>
  <si>
    <t>Increase/(decrease) in liabilities</t>
  </si>
  <si>
    <t>Changes in net working capital components</t>
  </si>
  <si>
    <t>Investments</t>
  </si>
  <si>
    <t>Cash inflows from sale of non-current assets and financial assets</t>
  </si>
  <si>
    <t>Cash inflows from the sale of subsidiaries and businesses, net of cash disposed</t>
  </si>
  <si>
    <t>Net increase/(decrease) in cash and cash equivalents</t>
  </si>
  <si>
    <r>
      <rPr>
        <i/>
        <vertAlign val="superscript"/>
        <sz val="9"/>
        <rFont val="Arial"/>
        <family val="2"/>
      </rPr>
      <t>1</t>
    </r>
    <r>
      <rPr>
        <i/>
        <sz val="9"/>
        <rFont val="Arial"/>
        <family val="2"/>
      </rPr>
      <t xml:space="preserve"> Starting with Q4/20, reversals of impairments on tangible and intangible assets are reported within the line “Depreciation, amortization, impairments and write-ups” in order to improve the international comparability of the income statement presentation. The prior periods figures for 2019-2020 have been adjusted accordingly. The change in presentation has no effect on the operating result</t>
    </r>
  </si>
  <si>
    <r>
      <rPr>
        <i/>
        <vertAlign val="superscript"/>
        <sz val="9"/>
        <color indexed="8"/>
        <rFont val="Arial"/>
        <family val="2"/>
      </rPr>
      <t xml:space="preserve">2 </t>
    </r>
    <r>
      <rPr>
        <i/>
        <sz val="9"/>
        <color indexed="8"/>
        <rFont val="Arial"/>
        <family val="2"/>
      </rPr>
      <t>After deducting net result attributable to non-controlling interests; with regards to EPS, figures starting with Q1/21 have been adjusted retrospectively as per IFRS requirements following the share capital increase finalized in Q4/22</t>
    </r>
  </si>
  <si>
    <r>
      <rPr>
        <i/>
        <vertAlign val="superscript"/>
        <sz val="10"/>
        <rFont val="Arial"/>
        <family val="2"/>
      </rPr>
      <t>1</t>
    </r>
    <r>
      <rPr>
        <i/>
        <sz val="9"/>
        <rFont val="Arial"/>
        <family val="2"/>
      </rPr>
      <t xml:space="preserve"> Segment assets consist of intangible assets, property, plant and equipment and right-of-use assets based on the IFRS 16. Not including assets reclassified to held for sale</t>
    </r>
  </si>
  <si>
    <r>
      <t xml:space="preserve">Interest income </t>
    </r>
    <r>
      <rPr>
        <vertAlign val="superscript"/>
        <sz val="9"/>
        <color indexed="8"/>
        <rFont val="Arial"/>
        <family val="2"/>
      </rPr>
      <t>1</t>
    </r>
  </si>
  <si>
    <r>
      <t xml:space="preserve">Interest expenses and other financial expenses </t>
    </r>
    <r>
      <rPr>
        <vertAlign val="superscript"/>
        <sz val="9"/>
        <color indexed="8"/>
        <rFont val="Arial"/>
        <family val="2"/>
      </rPr>
      <t>1</t>
    </r>
  </si>
  <si>
    <r>
      <t xml:space="preserve">Interest received </t>
    </r>
    <r>
      <rPr>
        <vertAlign val="superscript"/>
        <sz val="9"/>
        <color indexed="8"/>
        <rFont val="Arial"/>
        <family val="2"/>
      </rPr>
      <t>2</t>
    </r>
  </si>
  <si>
    <r>
      <t xml:space="preserve">Interest and other financial costs paid </t>
    </r>
    <r>
      <rPr>
        <vertAlign val="superscript"/>
        <sz val="9"/>
        <color indexed="8"/>
        <rFont val="Arial"/>
        <family val="2"/>
      </rPr>
      <t>2</t>
    </r>
  </si>
  <si>
    <r>
      <t xml:space="preserve">Net interest (paid)/received </t>
    </r>
    <r>
      <rPr>
        <vertAlign val="superscript"/>
        <sz val="9"/>
        <color indexed="8"/>
        <rFont val="Arial"/>
        <family val="2"/>
      </rPr>
      <t>2</t>
    </r>
  </si>
  <si>
    <r>
      <rPr>
        <i/>
        <vertAlign val="superscript"/>
        <sz val="9"/>
        <rFont val="Arial"/>
        <family val="2"/>
      </rPr>
      <t>2</t>
    </r>
    <r>
      <rPr>
        <i/>
        <sz val="9"/>
        <rFont val="Arial"/>
        <family val="2"/>
      </rPr>
      <t xml:space="preserve"> Starting with Q1/24 the line "Net interest (paid)/received " is split between „Interest received” and „Interest and other financial costs paid" lines. Therefore, comparative figures starting with Q1/23 were presented based on the new structure.</t>
    </r>
  </si>
  <si>
    <t>Q2/24</t>
  </si>
  <si>
    <r>
      <t xml:space="preserve">0.0713 </t>
    </r>
    <r>
      <rPr>
        <vertAlign val="superscript"/>
        <sz val="9"/>
        <rFont val="Arial"/>
        <family val="2"/>
      </rPr>
      <t>11</t>
    </r>
  </si>
  <si>
    <t>Divestments and other investing cash inflows</t>
  </si>
  <si>
    <r>
      <t xml:space="preserve">Other adjustments </t>
    </r>
    <r>
      <rPr>
        <vertAlign val="superscript"/>
        <sz val="9"/>
        <color indexed="8"/>
        <rFont val="Arial"/>
        <family val="2"/>
      </rPr>
      <t>1</t>
    </r>
  </si>
  <si>
    <t>Q3/24</t>
  </si>
  <si>
    <t>30-Jun-24</t>
  </si>
  <si>
    <t>55.3</t>
  </si>
  <si>
    <t>107.2</t>
  </si>
  <si>
    <t>52.0</t>
  </si>
  <si>
    <t>0.78</t>
  </si>
  <si>
    <t>27.45</t>
  </si>
  <si>
    <t>103.1</t>
  </si>
  <si>
    <t>54.7</t>
  </si>
  <si>
    <t>48.4</t>
  </si>
  <si>
    <t>80.34</t>
  </si>
  <si>
    <r>
      <rPr>
        <i/>
        <vertAlign val="superscript"/>
        <sz val="9"/>
        <rFont val="Arial"/>
        <family val="2"/>
      </rPr>
      <t xml:space="preserve">11 </t>
    </r>
    <r>
      <rPr>
        <i/>
        <sz val="9"/>
        <rFont val="Arial"/>
        <family val="2"/>
      </rPr>
      <t>Includes RON 0.0413/share base dividend for 2023 paid in June 2024 and RON 0.0300/share special dividend paid in September 2024</t>
    </r>
  </si>
  <si>
    <r>
      <rPr>
        <i/>
        <vertAlign val="superscript"/>
        <sz val="9"/>
        <rFont val="Arial"/>
        <family val="2"/>
      </rPr>
      <t>1</t>
    </r>
    <r>
      <rPr>
        <i/>
        <sz val="9"/>
        <rFont val="Arial"/>
        <family val="2"/>
      </rPr>
      <t xml:space="preserve"> Starting with Q1/24 „Other non-monetary adjustments” line was split in order to provide details regarding the following items: interest income, interest expenses and other financial expenses as well as net (income)/loss from investments in associates, while the remaining part was renamed "Other adjustments". Therefore, comparative figures starting with Q1/23 were presented based on the new structure. Starting with Q3/24, the line "Net (income)/loss from investments in associates" was renamed "Net (income)/loss from equity-accounted investments"</t>
    </r>
  </si>
  <si>
    <r>
      <t xml:space="preserve">Net (income)/loss from equity-accounted investments </t>
    </r>
    <r>
      <rPr>
        <vertAlign val="superscript"/>
        <sz val="9"/>
        <color indexed="8"/>
        <rFont val="Arial"/>
        <family val="2"/>
      </rPr>
      <t>1</t>
    </r>
  </si>
  <si>
    <r>
      <t xml:space="preserve">Investments in associated companies </t>
    </r>
    <r>
      <rPr>
        <vertAlign val="superscript"/>
        <sz val="9"/>
        <rFont val="Arial"/>
        <family val="2"/>
      </rPr>
      <t>1</t>
    </r>
  </si>
  <si>
    <r>
      <rPr>
        <i/>
        <vertAlign val="superscript"/>
        <sz val="9"/>
        <rFont val="Arial"/>
        <family val="2"/>
      </rPr>
      <t>2</t>
    </r>
    <r>
      <rPr>
        <i/>
        <sz val="9"/>
        <rFont val="Arial"/>
        <family val="2"/>
      </rPr>
      <t>Starting 31 December 2023, the company voluntarily changed its accounting policy for the presentation of purchased emission certificates and provisions for CO2 emissions in the balance sheet. Only comparative information dated 31 December 2022 has been restated. For more information please see the Quarterly Report for Q4/23, chapter “Selected notes to the preliminary condensed consolidated financial statements (unaudited)”</t>
    </r>
  </si>
  <si>
    <r>
      <t xml:space="preserve">Other provisions and decommissioning </t>
    </r>
    <r>
      <rPr>
        <vertAlign val="superscript"/>
        <sz val="9"/>
        <rFont val="Arial"/>
        <family val="2"/>
      </rPr>
      <t>2</t>
    </r>
  </si>
  <si>
    <r>
      <t xml:space="preserve">Current liabilities </t>
    </r>
    <r>
      <rPr>
        <b/>
        <vertAlign val="superscript"/>
        <sz val="9"/>
        <rFont val="Arial"/>
        <family val="2"/>
      </rPr>
      <t>2</t>
    </r>
  </si>
  <si>
    <r>
      <t xml:space="preserve">Total equity and liabilities </t>
    </r>
    <r>
      <rPr>
        <b/>
        <vertAlign val="superscript"/>
        <sz val="9"/>
        <rFont val="Arial"/>
        <family val="2"/>
      </rPr>
      <t>2</t>
    </r>
  </si>
  <si>
    <r>
      <rPr>
        <i/>
        <vertAlign val="superscript"/>
        <sz val="9"/>
        <rFont val="Arial"/>
        <family val="2"/>
      </rPr>
      <t>1</t>
    </r>
    <r>
      <rPr>
        <i/>
        <sz val="9"/>
        <rFont val="Arial"/>
        <family val="2"/>
      </rPr>
      <t>Starting with Q3/24, the line "Investments in associated companies" was renamed "Equity-accounted investments"</t>
    </r>
  </si>
  <si>
    <r>
      <t xml:space="preserve">Other assets </t>
    </r>
    <r>
      <rPr>
        <vertAlign val="superscript"/>
        <sz val="9"/>
        <rFont val="Arial"/>
        <family val="2"/>
      </rPr>
      <t>2</t>
    </r>
  </si>
  <si>
    <r>
      <t xml:space="preserve">Current assets </t>
    </r>
    <r>
      <rPr>
        <b/>
        <vertAlign val="superscript"/>
        <sz val="9"/>
        <rFont val="Arial"/>
        <family val="2"/>
      </rPr>
      <t>2</t>
    </r>
  </si>
  <si>
    <r>
      <t xml:space="preserve">Total assets </t>
    </r>
    <r>
      <rPr>
        <b/>
        <vertAlign val="superscript"/>
        <sz val="9"/>
        <rFont val="Arial"/>
        <family val="2"/>
      </rPr>
      <t>2</t>
    </r>
  </si>
  <si>
    <r>
      <t>Total hydrocarbon production (kboe/day)</t>
    </r>
    <r>
      <rPr>
        <b/>
        <vertAlign val="superscript"/>
        <sz val="9"/>
        <rFont val="Arial"/>
        <family val="2"/>
      </rPr>
      <t xml:space="preserve"> </t>
    </r>
  </si>
  <si>
    <r>
      <t xml:space="preserve">Depreciation, amortization and impairment charges </t>
    </r>
    <r>
      <rPr>
        <vertAlign val="superscript"/>
        <sz val="10"/>
        <rFont val="Arial"/>
        <family val="2"/>
      </rPr>
      <t>1</t>
    </r>
  </si>
  <si>
    <t>Q4/24</t>
  </si>
  <si>
    <t>Gains/(losses) on equity instruments</t>
  </si>
  <si>
    <r>
      <t xml:space="preserve">0.0791 </t>
    </r>
    <r>
      <rPr>
        <vertAlign val="superscript"/>
        <sz val="9"/>
        <rFont val="Arial"/>
        <family val="2"/>
      </rPr>
      <t>9</t>
    </r>
  </si>
  <si>
    <r>
      <t xml:space="preserve">0.0825 </t>
    </r>
    <r>
      <rPr>
        <vertAlign val="superscript"/>
        <sz val="9"/>
        <rFont val="Arial"/>
        <family val="2"/>
      </rPr>
      <t>10</t>
    </r>
  </si>
  <si>
    <r>
      <rPr>
        <i/>
        <vertAlign val="superscript"/>
        <sz val="9"/>
        <rFont val="Arial"/>
        <family val="2"/>
      </rPr>
      <t>9</t>
    </r>
    <r>
      <rPr>
        <i/>
        <sz val="9"/>
        <rFont val="Arial"/>
        <family val="2"/>
      </rPr>
      <t xml:space="preserve"> Includes RON 0.0341/share base dividend for 2021 and RON 0.0450/share special dividend declared and paid in 2022;</t>
    </r>
  </si>
  <si>
    <r>
      <rPr>
        <i/>
        <vertAlign val="superscript"/>
        <sz val="9"/>
        <rFont val="Arial"/>
        <family val="2"/>
      </rPr>
      <t>10</t>
    </r>
    <r>
      <rPr>
        <i/>
        <sz val="9"/>
        <rFont val="Arial"/>
        <family val="2"/>
      </rPr>
      <t xml:space="preserve"> Includes RON 0.0375/share base dividend for 2022 and RON 0.0450/share special dividend declared and paid in 2023;</t>
    </r>
  </si>
  <si>
    <r>
      <t xml:space="preserve">0.0444 </t>
    </r>
    <r>
      <rPr>
        <vertAlign val="superscript"/>
        <sz val="9"/>
        <rFont val="Arial"/>
        <family val="2"/>
      </rPr>
      <t>12</t>
    </r>
  </si>
  <si>
    <r>
      <t xml:space="preserve">TRIR </t>
    </r>
    <r>
      <rPr>
        <vertAlign val="superscript"/>
        <sz val="9"/>
        <rFont val="Arial"/>
        <family val="2"/>
      </rPr>
      <t>13</t>
    </r>
  </si>
  <si>
    <r>
      <t>13</t>
    </r>
    <r>
      <rPr>
        <i/>
        <sz val="9"/>
        <rFont val="Arial"/>
        <family val="2"/>
      </rPr>
      <t xml:space="preserve"> Total Recordable Injury Rate; the number of recordable injuries (fatalities + lost workday cases + restricted work day cases + medical treatment cases) per 1,000,000 hours worked.</t>
    </r>
  </si>
  <si>
    <t>Q1/25</t>
  </si>
  <si>
    <r>
      <rPr>
        <i/>
        <vertAlign val="superscript"/>
        <sz val="9"/>
        <rFont val="Arial"/>
        <family val="2"/>
      </rPr>
      <t xml:space="preserve">12 </t>
    </r>
    <r>
      <rPr>
        <i/>
        <sz val="9"/>
        <rFont val="Arial"/>
        <family val="2"/>
      </rPr>
      <t>Base dividend approved by the Supervisory Board and the General Meeting of Shareholders. Around the middle of 2025, the Executive Board will decide if a special dividend distribution is to be proposed</t>
    </r>
  </si>
  <si>
    <r>
      <t xml:space="preserve">Refining and Marketing </t>
    </r>
    <r>
      <rPr>
        <vertAlign val="superscript"/>
        <sz val="9"/>
        <rFont val="Arial"/>
        <family val="2"/>
      </rPr>
      <t>2</t>
    </r>
  </si>
  <si>
    <r>
      <t xml:space="preserve">Gas and Power </t>
    </r>
    <r>
      <rPr>
        <vertAlign val="superscript"/>
        <sz val="9"/>
        <rFont val="Arial"/>
        <family val="2"/>
      </rPr>
      <t>2</t>
    </r>
  </si>
  <si>
    <r>
      <rPr>
        <i/>
        <vertAlign val="superscript"/>
        <sz val="9"/>
        <rFont val="Arial"/>
        <family val="2"/>
      </rPr>
      <t>3</t>
    </r>
    <r>
      <rPr>
        <i/>
        <sz val="9"/>
        <rFont val="Arial"/>
        <family val="2"/>
      </rPr>
      <t xml:space="preserve"> Current cost of supply (CCS): the Clean CCS Operating Result eliminates special items and inventory holding gains/losses (CCS effects) resulting from R&amp;M;</t>
    </r>
  </si>
  <si>
    <r>
      <rPr>
        <i/>
        <vertAlign val="superscript"/>
        <sz val="9"/>
        <rFont val="Arial"/>
        <family val="2"/>
      </rPr>
      <t>4</t>
    </r>
    <r>
      <rPr>
        <i/>
        <sz val="9"/>
        <rFont val="Arial"/>
        <family val="2"/>
      </rPr>
      <t xml:space="preserve"> Excluding intersegmental profit elimination shown in the line “Consolidation”</t>
    </r>
  </si>
  <si>
    <r>
      <t xml:space="preserve">Exploration and Production </t>
    </r>
    <r>
      <rPr>
        <vertAlign val="superscript"/>
        <sz val="9"/>
        <rFont val="Arial"/>
        <family val="2"/>
      </rPr>
      <t xml:space="preserve">4 </t>
    </r>
  </si>
  <si>
    <r>
      <t xml:space="preserve">Gas and Power </t>
    </r>
    <r>
      <rPr>
        <vertAlign val="superscript"/>
        <sz val="9"/>
        <rFont val="Arial"/>
        <family val="2"/>
      </rPr>
      <t>4</t>
    </r>
  </si>
  <si>
    <r>
      <rPr>
        <i/>
        <vertAlign val="superscript"/>
        <sz val="9"/>
        <rFont val="Arial"/>
        <family val="2"/>
      </rPr>
      <t>2</t>
    </r>
    <r>
      <rPr>
        <i/>
        <sz val="9"/>
        <rFont val="Arial"/>
        <family val="2"/>
      </rPr>
      <t xml:space="preserve"> Including acquisitions</t>
    </r>
  </si>
  <si>
    <r>
      <t>Clean CCS</t>
    </r>
    <r>
      <rPr>
        <b/>
        <vertAlign val="superscript"/>
        <sz val="9"/>
        <rFont val="Arial"/>
        <family val="2"/>
      </rPr>
      <t>3</t>
    </r>
    <r>
      <rPr>
        <b/>
        <sz val="9"/>
        <rFont val="Arial"/>
        <family val="2"/>
      </rPr>
      <t xml:space="preserve"> Operating Result before depreciation (RON 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</si>
</sst>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3" formatCode="_(* #,##0.00_);_(* \(#,##0.00\);_(* &quot;-&quot;??_);_(@_)"/>
    <numFmt numFmtId="164" formatCode="0.0"/>
    <numFmt numFmtId="165" formatCode="0.0000"/>
    <numFmt numFmtId="166" formatCode="_(* #,##0_);_(* \(#,##0\);_(* &quot;-&quot;??_);_(@_)"/>
    <numFmt numFmtId="167" formatCode="General_)"/>
    <numFmt numFmtId="168" formatCode="0.000"/>
    <numFmt numFmtId="169" formatCode="_(* #,##0.0_);_(* \(#,##0.0\);_(* &quot;-&quot;??_);_(@_)"/>
    <numFmt numFmtId="170" formatCode="_(* #,##0.0000_);_(* \(#,##0.0000\);_(* &quot;-&quot;??_);_(@_)"/>
    <numFmt numFmtId="171" formatCode="#,##0.0000"/>
    <numFmt numFmtId="172" formatCode="#,##0.000"/>
    <numFmt numFmtId="173" formatCode="[$-409]d\-mmm\-yy;@"/>
    <numFmt numFmtId="174" formatCode="[$-409]dd\-mmm\-yy;@"/>
    <numFmt numFmtId="175" formatCode="#,##0.00_ ;\-#,##0.00\ "/>
    <numFmt numFmtId="176" formatCode="_(* #,##0.0_);_(* \(#,##0.0\);_(* &quot;-&quot;_);_(@_)"/>
    <numFmt numFmtId="177" formatCode="_(* #,##0.00_);_(* \(#,##0.00\);_(* &quot;-&quot;_);_(@_)"/>
    <numFmt numFmtId="178" formatCode="_(* #,##0.0000_);_(* \(#,##0.0000\);_(* &quot;-&quot;_);_(@_)"/>
  </numFmts>
  <fonts count="41" x14ac:knownFonts="1">
    <font>
      <sz val="10"/>
      <name val="Arial"/>
    </font>
    <font>
      <sz val="10"/>
      <name val="Arial"/>
      <family val="2"/>
    </font>
    <font>
      <u/>
      <sz val="10"/>
      <color indexed="12"/>
      <name val="Arial"/>
      <family val="2"/>
    </font>
    <font>
      <sz val="8"/>
      <name val="Arial"/>
      <family val="2"/>
    </font>
    <font>
      <sz val="10"/>
      <name val="Arial"/>
      <family val="2"/>
    </font>
    <font>
      <sz val="10"/>
      <name val="Courier"/>
      <family val="3"/>
    </font>
    <font>
      <sz val="9"/>
      <name val="Arial"/>
      <family val="2"/>
    </font>
    <font>
      <sz val="10"/>
      <name val="Courier"/>
      <family val="3"/>
    </font>
    <font>
      <b/>
      <sz val="10"/>
      <name val="Arial"/>
      <family val="2"/>
    </font>
    <font>
      <sz val="10"/>
      <name val="Arial"/>
      <family val="2"/>
    </font>
    <font>
      <sz val="10"/>
      <name val="Arial"/>
      <family val="2"/>
    </font>
    <font>
      <i/>
      <sz val="10"/>
      <name val="Arial"/>
      <family val="2"/>
    </font>
    <font>
      <b/>
      <i/>
      <sz val="10"/>
      <name val="Arial"/>
      <family val="2"/>
    </font>
    <font>
      <sz val="10"/>
      <name val="Arial"/>
      <family val="2"/>
    </font>
    <font>
      <b/>
      <sz val="9"/>
      <name val="Arial"/>
      <family val="2"/>
    </font>
    <font>
      <b/>
      <sz val="9"/>
      <color indexed="8"/>
      <name val="Arial"/>
      <family val="2"/>
    </font>
    <font>
      <sz val="9"/>
      <color indexed="8"/>
      <name val="Arial"/>
      <family val="2"/>
    </font>
    <font>
      <b/>
      <sz val="11"/>
      <color indexed="9"/>
      <name val="Arial"/>
      <family val="2"/>
    </font>
    <font>
      <u/>
      <sz val="11"/>
      <color indexed="12"/>
      <name val="Arial"/>
      <family val="2"/>
    </font>
    <font>
      <vertAlign val="superscript"/>
      <sz val="9"/>
      <name val="Arial"/>
      <family val="2"/>
    </font>
    <font>
      <b/>
      <vertAlign val="superscript"/>
      <sz val="9"/>
      <name val="Arial"/>
      <family val="2"/>
    </font>
    <font>
      <i/>
      <sz val="9"/>
      <name val="Arial"/>
      <family val="2"/>
    </font>
    <font>
      <b/>
      <sz val="7"/>
      <name val="Arial"/>
      <family val="2"/>
    </font>
    <font>
      <i/>
      <sz val="8"/>
      <name val="Arial"/>
      <family val="2"/>
    </font>
    <font>
      <i/>
      <vertAlign val="superscript"/>
      <sz val="9"/>
      <name val="Arial"/>
      <family val="2"/>
    </font>
    <font>
      <i/>
      <vertAlign val="superscript"/>
      <sz val="8"/>
      <name val="Arial"/>
      <family val="2"/>
    </font>
    <font>
      <i/>
      <vertAlign val="superscript"/>
      <sz val="10"/>
      <name val="Arial"/>
      <family val="2"/>
    </font>
    <font>
      <i/>
      <sz val="9"/>
      <color indexed="8"/>
      <name val="Arial"/>
      <family val="2"/>
    </font>
    <font>
      <i/>
      <vertAlign val="superscript"/>
      <sz val="9"/>
      <color indexed="8"/>
      <name val="Arial"/>
      <family val="2"/>
    </font>
    <font>
      <vertAlign val="superscript"/>
      <sz val="9"/>
      <color indexed="8"/>
      <name val="Arial"/>
      <family val="2"/>
    </font>
    <font>
      <sz val="9"/>
      <color rgb="FFFF0000"/>
      <name val="Arial"/>
      <family val="2"/>
    </font>
    <font>
      <sz val="10"/>
      <color rgb="FFFF0000"/>
      <name val="Arial"/>
      <family val="2"/>
    </font>
    <font>
      <b/>
      <sz val="10"/>
      <color rgb="FFFF0000"/>
      <name val="Arial"/>
      <family val="2"/>
    </font>
    <font>
      <sz val="9"/>
      <color rgb="FF000000"/>
      <name val="Arial"/>
      <family val="2"/>
    </font>
    <font>
      <b/>
      <sz val="9"/>
      <color rgb="FF000000"/>
      <name val="Arial"/>
      <family val="2"/>
    </font>
    <font>
      <sz val="9"/>
      <color theme="1"/>
      <name val="Arial"/>
      <family val="2"/>
    </font>
    <font>
      <sz val="6"/>
      <color rgb="FF000000"/>
      <name val="Arial"/>
      <family val="2"/>
    </font>
    <font>
      <sz val="8.5"/>
      <color rgb="FF000000"/>
      <name val="Arial"/>
      <family val="2"/>
    </font>
    <font>
      <b/>
      <sz val="9"/>
      <color theme="1"/>
      <name val="Arial"/>
      <family val="2"/>
    </font>
    <font>
      <i/>
      <strike/>
      <vertAlign val="superscript"/>
      <sz val="9"/>
      <color rgb="FFFF0000"/>
      <name val="Arial"/>
      <family val="2"/>
    </font>
    <font>
      <vertAlign val="superscript"/>
      <sz val="10"/>
      <name val="Arial"/>
      <family val="2"/>
    </font>
  </fonts>
  <fills count="9">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rgb="FF99CCFF"/>
        <bgColor indexed="64"/>
      </patternFill>
    </fill>
    <fill>
      <patternFill patternType="lightUp">
        <fgColor indexed="55"/>
        <bgColor theme="0"/>
      </patternFill>
    </fill>
    <fill>
      <patternFill patternType="solid">
        <fgColor rgb="FFFFFF00"/>
        <bgColor indexed="64"/>
      </patternFill>
    </fill>
    <fill>
      <patternFill patternType="solid">
        <fgColor theme="5" tint="0.79998168889431442"/>
        <bgColor indexed="64"/>
      </patternFill>
    </fill>
    <fill>
      <patternFill patternType="lightUp">
        <fgColor indexed="55"/>
        <bgColor rgb="FF99CCFF"/>
      </patternFill>
    </fill>
  </fills>
  <borders count="56">
    <border>
      <left/>
      <right/>
      <top/>
      <bottom/>
      <diagonal/>
    </border>
    <border>
      <left/>
      <right/>
      <top/>
      <bottom style="thick">
        <color indexed="56"/>
      </bottom>
      <diagonal/>
    </border>
    <border>
      <left/>
      <right/>
      <top/>
      <bottom style="medium">
        <color indexed="56"/>
      </bottom>
      <diagonal/>
    </border>
    <border>
      <left/>
      <right/>
      <top/>
      <bottom style="medium">
        <color indexed="64"/>
      </bottom>
      <diagonal/>
    </border>
    <border>
      <left/>
      <right/>
      <top/>
      <bottom style="thick">
        <color indexed="64"/>
      </bottom>
      <diagonal/>
    </border>
    <border>
      <left/>
      <right/>
      <top/>
      <bottom style="medium">
        <color indexed="22"/>
      </bottom>
      <diagonal/>
    </border>
    <border>
      <left/>
      <right/>
      <top style="medium">
        <color indexed="64"/>
      </top>
      <bottom style="medium">
        <color indexed="64"/>
      </bottom>
      <diagonal/>
    </border>
    <border>
      <left/>
      <right/>
      <top style="thick">
        <color indexed="64"/>
      </top>
      <bottom/>
      <diagonal/>
    </border>
    <border>
      <left/>
      <right/>
      <top style="thick">
        <color indexed="56"/>
      </top>
      <bottom style="thick">
        <color indexed="56"/>
      </bottom>
      <diagonal/>
    </border>
    <border>
      <left/>
      <right/>
      <top style="medium">
        <color indexed="64"/>
      </top>
      <bottom/>
      <diagonal/>
    </border>
    <border>
      <left/>
      <right/>
      <top style="medium">
        <color indexed="22"/>
      </top>
      <bottom style="medium">
        <color indexed="22"/>
      </bottom>
      <diagonal/>
    </border>
    <border>
      <left/>
      <right/>
      <top style="thin">
        <color indexed="64"/>
      </top>
      <bottom style="thin">
        <color indexed="64"/>
      </bottom>
      <diagonal/>
    </border>
    <border>
      <left/>
      <right/>
      <top/>
      <bottom style="thick">
        <color rgb="FF99CC00"/>
      </bottom>
      <diagonal/>
    </border>
    <border>
      <left/>
      <right/>
      <top style="thin">
        <color rgb="FF969696"/>
      </top>
      <bottom/>
      <diagonal/>
    </border>
    <border>
      <left/>
      <right/>
      <top style="thin">
        <color rgb="FF99CC00"/>
      </top>
      <bottom/>
      <diagonal/>
    </border>
    <border>
      <left/>
      <right/>
      <top/>
      <bottom style="thick">
        <color rgb="FF002060"/>
      </bottom>
      <diagonal/>
    </border>
    <border>
      <left/>
      <right/>
      <top/>
      <bottom style="medium">
        <color rgb="FF999999"/>
      </bottom>
      <diagonal/>
    </border>
    <border>
      <left/>
      <right/>
      <top/>
      <bottom style="thick">
        <color rgb="FF003366"/>
      </bottom>
      <diagonal/>
    </border>
    <border>
      <left/>
      <right/>
      <top style="medium">
        <color rgb="FF002060"/>
      </top>
      <bottom style="medium">
        <color rgb="FF999999"/>
      </bottom>
      <diagonal/>
    </border>
    <border>
      <left/>
      <right/>
      <top style="thick">
        <color rgb="FF003366"/>
      </top>
      <bottom style="medium">
        <color rgb="FF003366"/>
      </bottom>
      <diagonal/>
    </border>
    <border>
      <left/>
      <right/>
      <top/>
      <bottom style="medium">
        <color rgb="FF003366"/>
      </bottom>
      <diagonal/>
    </border>
    <border>
      <left/>
      <right/>
      <top style="medium">
        <color rgb="FF003366"/>
      </top>
      <bottom style="medium">
        <color indexed="64"/>
      </bottom>
      <diagonal/>
    </border>
    <border>
      <left/>
      <right/>
      <top/>
      <bottom style="medium">
        <color rgb="FF002060"/>
      </bottom>
      <diagonal/>
    </border>
    <border>
      <left style="thin">
        <color theme="0" tint="-0.14993743705557422"/>
      </left>
      <right/>
      <top/>
      <bottom style="medium">
        <color rgb="FF002060"/>
      </bottom>
      <diagonal/>
    </border>
    <border>
      <left/>
      <right/>
      <top style="medium">
        <color indexed="64"/>
      </top>
      <bottom style="medium">
        <color rgb="FF002060"/>
      </bottom>
      <diagonal/>
    </border>
    <border>
      <left/>
      <right/>
      <top style="medium">
        <color theme="0" tint="-0.24994659260841701"/>
      </top>
      <bottom style="medium">
        <color theme="0" tint="-0.24994659260841701"/>
      </bottom>
      <diagonal/>
    </border>
    <border>
      <left/>
      <right/>
      <top style="thick">
        <color rgb="FF002060"/>
      </top>
      <bottom style="medium">
        <color rgb="FF999999"/>
      </bottom>
      <diagonal/>
    </border>
    <border>
      <left/>
      <right/>
      <top style="medium">
        <color rgb="FF002060"/>
      </top>
      <bottom style="medium">
        <color rgb="FF002060"/>
      </bottom>
      <diagonal/>
    </border>
    <border>
      <left/>
      <right/>
      <top style="medium">
        <color rgb="FF002060"/>
      </top>
      <bottom style="medium">
        <color indexed="22"/>
      </bottom>
      <diagonal/>
    </border>
    <border>
      <left/>
      <right/>
      <top style="thick">
        <color rgb="FF003366"/>
      </top>
      <bottom style="medium">
        <color rgb="FF999999"/>
      </bottom>
      <diagonal/>
    </border>
    <border>
      <left/>
      <right/>
      <top style="thick">
        <color rgb="FF003366"/>
      </top>
      <bottom/>
      <diagonal/>
    </border>
    <border>
      <left/>
      <right/>
      <top style="thin">
        <color theme="0" tint="-0.24994659260841701"/>
      </top>
      <bottom style="thin">
        <color theme="0" tint="-0.24994659260841701"/>
      </bottom>
      <diagonal/>
    </border>
    <border>
      <left/>
      <right/>
      <top style="medium">
        <color rgb="FF999999"/>
      </top>
      <bottom style="medium">
        <color rgb="FF999999"/>
      </bottom>
      <diagonal/>
    </border>
    <border>
      <left/>
      <right/>
      <top style="medium">
        <color rgb="FF002060"/>
      </top>
      <bottom style="medium">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right/>
      <top style="thin">
        <color rgb="FF999999"/>
      </top>
      <bottom style="thin">
        <color rgb="FF999999"/>
      </bottom>
      <diagonal/>
    </border>
    <border>
      <left/>
      <right/>
      <top style="medium">
        <color rgb="FF002060"/>
      </top>
      <bottom/>
      <diagonal/>
    </border>
    <border>
      <left/>
      <right/>
      <top style="thick">
        <color rgb="FF002060"/>
      </top>
      <bottom/>
      <diagonal/>
    </border>
    <border>
      <left/>
      <right/>
      <top style="medium">
        <color theme="0" tint="-0.24994659260841701"/>
      </top>
      <bottom style="medium">
        <color rgb="FF003366"/>
      </bottom>
      <diagonal/>
    </border>
    <border>
      <left/>
      <right/>
      <top style="medium">
        <color rgb="FF002060"/>
      </top>
      <bottom style="thick">
        <color rgb="FF002060"/>
      </bottom>
      <diagonal/>
    </border>
    <border>
      <left/>
      <right/>
      <top style="medium">
        <color indexed="64"/>
      </top>
      <bottom style="thick">
        <color rgb="FF002060"/>
      </bottom>
      <diagonal/>
    </border>
    <border>
      <left/>
      <right/>
      <top/>
      <bottom style="thin">
        <color rgb="FF999999"/>
      </bottom>
      <diagonal/>
    </border>
    <border>
      <left/>
      <right/>
      <top/>
      <bottom style="thin">
        <color theme="0" tint="-0.24994659260841701"/>
      </bottom>
      <diagonal/>
    </border>
    <border>
      <left/>
      <right/>
      <top style="thin">
        <color theme="0" tint="-0.249977111117893"/>
      </top>
      <bottom style="thin">
        <color theme="0" tint="-0.249977111117893"/>
      </bottom>
      <diagonal/>
    </border>
    <border>
      <left style="thin">
        <color theme="0" tint="-0.14993743705557422"/>
      </left>
      <right/>
      <top/>
      <bottom style="thin">
        <color theme="0" tint="-0.34998626667073579"/>
      </bottom>
      <diagonal/>
    </border>
    <border>
      <left/>
      <right/>
      <top/>
      <bottom style="thin">
        <color theme="0" tint="-0.34998626667073579"/>
      </bottom>
      <diagonal/>
    </border>
    <border>
      <left/>
      <right/>
      <top style="medium">
        <color rgb="FF999999"/>
      </top>
      <bottom style="medium">
        <color theme="3" tint="-0.24994659260841701"/>
      </bottom>
      <diagonal/>
    </border>
    <border>
      <left/>
      <right/>
      <top style="medium">
        <color rgb="FF002060"/>
      </top>
      <bottom style="medium">
        <color theme="3" tint="-0.24994659260841701"/>
      </bottom>
      <diagonal/>
    </border>
    <border>
      <left/>
      <right/>
      <top style="medium">
        <color indexed="64"/>
      </top>
      <bottom style="thin">
        <color theme="0" tint="-0.34998626667073579"/>
      </bottom>
      <diagonal/>
    </border>
    <border>
      <left/>
      <right/>
      <top/>
      <bottom style="medium">
        <color theme="0" tint="-0.24994659260841701"/>
      </bottom>
      <diagonal/>
    </border>
    <border>
      <left/>
      <right/>
      <top/>
      <bottom style="medium">
        <color rgb="FFA6A6A6"/>
      </bottom>
      <diagonal/>
    </border>
    <border>
      <left/>
      <right/>
      <top/>
      <bottom style="medium">
        <color rgb="FF1F497D"/>
      </bottom>
      <diagonal/>
    </border>
    <border>
      <left/>
      <right/>
      <top style="medium">
        <color rgb="FFA6A6A6"/>
      </top>
      <bottom style="medium">
        <color rgb="FFA6A6A6"/>
      </bottom>
      <diagonal/>
    </border>
    <border>
      <left/>
      <right/>
      <top/>
      <bottom style="medium">
        <color theme="3" tint="-0.24994659260841701"/>
      </bottom>
      <diagonal/>
    </border>
    <border>
      <left/>
      <right/>
      <top style="medium">
        <color rgb="FF003366"/>
      </top>
      <bottom/>
      <diagonal/>
    </border>
  </borders>
  <cellStyleXfs count="32">
    <xf numFmtId="167" fontId="0" fillId="0" borderId="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3" fillId="0" borderId="0" applyFont="0" applyFill="0" applyBorder="0" applyAlignment="0" applyProtection="0"/>
    <xf numFmtId="0" fontId="2" fillId="0" borderId="0" applyNumberFormat="0" applyFill="0" applyBorder="0" applyAlignment="0" applyProtection="0">
      <alignment vertical="top"/>
      <protection locked="0"/>
    </xf>
    <xf numFmtId="49" fontId="8" fillId="0" borderId="12" applyNumberFormat="0" applyFill="0" applyAlignment="0" applyProtection="0"/>
    <xf numFmtId="49" fontId="8" fillId="0" borderId="12" applyNumberFormat="0" applyFill="0" applyAlignment="0" applyProtection="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4" fillId="0" borderId="0"/>
    <xf numFmtId="167" fontId="4" fillId="0" borderId="0"/>
    <xf numFmtId="9" fontId="1"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13" applyNumberFormat="0" applyFill="0" applyAlignment="0" applyProtection="0"/>
    <xf numFmtId="0" fontId="4" fillId="0" borderId="14" applyNumberFormat="0" applyFill="0" applyAlignment="0" applyProtection="0"/>
    <xf numFmtId="167" fontId="7" fillId="0" borderId="0"/>
    <xf numFmtId="167" fontId="5" fillId="0" borderId="0"/>
    <xf numFmtId="0" fontId="8" fillId="0" borderId="14" applyNumberFormat="0" applyFill="0" applyAlignment="0" applyProtection="0"/>
  </cellStyleXfs>
  <cellXfs count="780">
    <xf numFmtId="0" fontId="0" fillId="0" borderId="0" xfId="0" applyNumberFormat="1"/>
    <xf numFmtId="0" fontId="6" fillId="0" borderId="0" xfId="0" applyNumberFormat="1" applyFont="1"/>
    <xf numFmtId="0" fontId="8" fillId="0" borderId="0" xfId="0" applyNumberFormat="1" applyFont="1" applyFill="1"/>
    <xf numFmtId="0" fontId="6" fillId="0" borderId="0" xfId="0" applyNumberFormat="1" applyFont="1" applyFill="1" applyBorder="1"/>
    <xf numFmtId="0" fontId="4" fillId="0" borderId="0" xfId="0" applyNumberFormat="1" applyFont="1" applyFill="1"/>
    <xf numFmtId="0" fontId="11" fillId="0" borderId="0" xfId="0" applyNumberFormat="1" applyFont="1" applyFill="1"/>
    <xf numFmtId="0" fontId="8" fillId="3" borderId="0" xfId="0" applyNumberFormat="1" applyFont="1" applyFill="1"/>
    <xf numFmtId="0" fontId="8" fillId="0" borderId="0" xfId="0" applyNumberFormat="1" applyFont="1" applyFill="1" applyBorder="1"/>
    <xf numFmtId="0" fontId="4" fillId="0" borderId="0" xfId="0" applyNumberFormat="1" applyFont="1" applyBorder="1"/>
    <xf numFmtId="0" fontId="14" fillId="0" borderId="15" xfId="0" applyNumberFormat="1" applyFont="1" applyBorder="1" applyAlignment="1">
      <alignment horizontal="right" vertical="center"/>
    </xf>
    <xf numFmtId="0" fontId="14" fillId="0" borderId="15" xfId="0" applyNumberFormat="1" applyFont="1" applyBorder="1" applyAlignment="1">
      <alignment horizontal="right" vertical="center" wrapText="1"/>
    </xf>
    <xf numFmtId="0" fontId="4" fillId="0" borderId="0" xfId="0" applyNumberFormat="1" applyFont="1"/>
    <xf numFmtId="0" fontId="14" fillId="4" borderId="17" xfId="0" applyNumberFormat="1" applyFont="1" applyFill="1" applyBorder="1" applyAlignment="1">
      <alignment horizontal="right" vertical="center"/>
    </xf>
    <xf numFmtId="0" fontId="14" fillId="0" borderId="17" xfId="0" applyNumberFormat="1" applyFont="1" applyFill="1" applyBorder="1" applyAlignment="1">
      <alignment horizontal="right" vertical="center"/>
    </xf>
    <xf numFmtId="0" fontId="15" fillId="0" borderId="1" xfId="0" applyNumberFormat="1" applyFont="1" applyBorder="1"/>
    <xf numFmtId="4" fontId="4" fillId="0" borderId="0" xfId="0" applyNumberFormat="1" applyFont="1"/>
    <xf numFmtId="0" fontId="17" fillId="2" borderId="0" xfId="0" applyNumberFormat="1" applyFont="1" applyFill="1"/>
    <xf numFmtId="0" fontId="18" fillId="0" borderId="0" xfId="6" applyFont="1" applyAlignment="1" applyProtection="1"/>
    <xf numFmtId="0" fontId="14" fillId="4" borderId="0" xfId="0" applyNumberFormat="1" applyFont="1" applyFill="1" applyBorder="1" applyAlignment="1">
      <alignment horizontal="right" vertical="center" wrapText="1"/>
    </xf>
    <xf numFmtId="0" fontId="14"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right" wrapText="1"/>
    </xf>
    <xf numFmtId="0" fontId="6" fillId="0" borderId="19" xfId="0" applyNumberFormat="1" applyFont="1" applyBorder="1" applyAlignment="1">
      <alignment vertical="center" wrapText="1"/>
    </xf>
    <xf numFmtId="0" fontId="6" fillId="0" borderId="20" xfId="0" applyNumberFormat="1" applyFont="1" applyBorder="1" applyAlignment="1">
      <alignment vertical="center" wrapText="1"/>
    </xf>
    <xf numFmtId="0" fontId="14" fillId="0" borderId="20" xfId="0" applyNumberFormat="1" applyFont="1" applyBorder="1" applyAlignment="1">
      <alignment vertical="center" wrapText="1"/>
    </xf>
    <xf numFmtId="0" fontId="4" fillId="3" borderId="0" xfId="0" applyNumberFormat="1" applyFont="1" applyFill="1"/>
    <xf numFmtId="0" fontId="14" fillId="0" borderId="3"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21" xfId="0" applyNumberFormat="1" applyFont="1" applyBorder="1" applyAlignment="1">
      <alignment vertical="center" wrapText="1"/>
    </xf>
    <xf numFmtId="3" fontId="6" fillId="0" borderId="0" xfId="0" applyNumberFormat="1" applyFont="1" applyFill="1" applyBorder="1" applyAlignment="1">
      <alignment horizontal="right" vertical="center" wrapText="1"/>
    </xf>
    <xf numFmtId="0" fontId="6" fillId="0" borderId="0" xfId="0" applyNumberFormat="1" applyFont="1" applyFill="1" applyBorder="1" applyAlignment="1">
      <alignment vertical="center" wrapText="1"/>
    </xf>
    <xf numFmtId="3" fontId="6" fillId="0" borderId="0" xfId="0" applyNumberFormat="1" applyFont="1" applyBorder="1" applyAlignment="1">
      <alignment horizontal="right" vertical="center" wrapText="1"/>
    </xf>
    <xf numFmtId="0" fontId="4" fillId="5" borderId="22" xfId="0" applyNumberFormat="1" applyFont="1" applyFill="1" applyBorder="1"/>
    <xf numFmtId="0" fontId="4" fillId="5" borderId="23" xfId="0" applyNumberFormat="1" applyFont="1" applyFill="1" applyBorder="1"/>
    <xf numFmtId="0" fontId="6" fillId="0" borderId="0" xfId="0" applyNumberFormat="1" applyFont="1" applyBorder="1"/>
    <xf numFmtId="0" fontId="14" fillId="0" borderId="24" xfId="0" applyNumberFormat="1" applyFont="1" applyFill="1" applyBorder="1" applyAlignment="1">
      <alignment horizontal="right" vertical="center" wrapText="1"/>
    </xf>
    <xf numFmtId="0" fontId="6" fillId="0" borderId="0" xfId="0" applyNumberFormat="1" applyFont="1" applyBorder="1" applyAlignment="1">
      <alignment vertical="center" wrapText="1"/>
    </xf>
    <xf numFmtId="0" fontId="6" fillId="0" borderId="0" xfId="0" applyNumberFormat="1" applyFont="1" applyFill="1" applyBorder="1" applyAlignment="1">
      <alignment horizontal="right" vertical="center" wrapText="1"/>
    </xf>
    <xf numFmtId="0" fontId="6" fillId="0" borderId="25" xfId="0" applyNumberFormat="1" applyFont="1" applyBorder="1" applyAlignment="1">
      <alignment vertical="center" wrapText="1"/>
    </xf>
    <xf numFmtId="0" fontId="6" fillId="0" borderId="25" xfId="0" applyNumberFormat="1" applyFont="1" applyFill="1" applyBorder="1" applyAlignment="1">
      <alignment horizontal="right" vertical="center" wrapText="1"/>
    </xf>
    <xf numFmtId="0" fontId="4" fillId="0" borderId="0" xfId="0" applyNumberFormat="1" applyFont="1" applyAlignment="1">
      <alignment wrapText="1"/>
    </xf>
    <xf numFmtId="0" fontId="6" fillId="0" borderId="0" xfId="0" applyNumberFormat="1" applyFont="1" applyFill="1"/>
    <xf numFmtId="0" fontId="6" fillId="0" borderId="0" xfId="0" applyNumberFormat="1" applyFont="1" applyFill="1" applyAlignment="1">
      <alignment vertical="center"/>
    </xf>
    <xf numFmtId="0" fontId="8" fillId="0" borderId="0" xfId="0" applyNumberFormat="1" applyFont="1" applyFill="1" applyBorder="1" applyAlignment="1">
      <alignment wrapText="1"/>
    </xf>
    <xf numFmtId="0" fontId="14" fillId="0" borderId="0" xfId="0" applyNumberFormat="1" applyFont="1" applyBorder="1" applyAlignment="1">
      <alignment vertical="center" wrapText="1"/>
    </xf>
    <xf numFmtId="0" fontId="21" fillId="0" borderId="0" xfId="0" applyNumberFormat="1" applyFont="1" applyFill="1"/>
    <xf numFmtId="49" fontId="14" fillId="0" borderId="0" xfId="0" applyNumberFormat="1" applyFont="1" applyFill="1" applyBorder="1" applyAlignment="1">
      <alignment horizontal="left" vertical="top" wrapText="1"/>
    </xf>
    <xf numFmtId="0" fontId="4" fillId="0" borderId="0" xfId="27" applyFont="1" applyFill="1" applyBorder="1" applyAlignment="1">
      <alignment horizontal="left" wrapText="1" indent="1"/>
    </xf>
    <xf numFmtId="0" fontId="4" fillId="0" borderId="0" xfId="0" applyNumberFormat="1" applyFont="1" applyFill="1" applyAlignment="1"/>
    <xf numFmtId="0" fontId="4" fillId="0" borderId="0" xfId="0" applyNumberFormat="1" applyFont="1" applyAlignment="1"/>
    <xf numFmtId="0" fontId="6" fillId="3" borderId="0" xfId="0" applyNumberFormat="1" applyFont="1" applyFill="1"/>
    <xf numFmtId="0" fontId="6" fillId="0" borderId="15" xfId="0" applyNumberFormat="1" applyFont="1" applyFill="1" applyBorder="1" applyAlignment="1">
      <alignment vertical="center" wrapText="1"/>
    </xf>
    <xf numFmtId="167" fontId="4" fillId="0" borderId="0" xfId="0" applyFont="1" applyFill="1" applyAlignment="1"/>
    <xf numFmtId="0" fontId="14" fillId="0" borderId="15" xfId="0" applyNumberFormat="1" applyFont="1" applyBorder="1" applyAlignment="1">
      <alignment vertical="center" wrapText="1"/>
    </xf>
    <xf numFmtId="0" fontId="14" fillId="0" borderId="0" xfId="0" applyNumberFormat="1" applyFont="1" applyBorder="1" applyAlignment="1">
      <alignment horizontal="right" vertical="center" wrapText="1"/>
    </xf>
    <xf numFmtId="167" fontId="6" fillId="0" borderId="0" xfId="0" applyFont="1" applyFill="1"/>
    <xf numFmtId="0" fontId="14" fillId="0" borderId="17" xfId="0" applyNumberFormat="1" applyFont="1" applyBorder="1" applyAlignment="1">
      <alignment horizontal="right" vertical="center" wrapText="1"/>
    </xf>
    <xf numFmtId="0" fontId="14" fillId="0" borderId="17" xfId="0" applyNumberFormat="1" applyFont="1" applyBorder="1" applyAlignment="1">
      <alignment horizontal="right" vertical="center"/>
    </xf>
    <xf numFmtId="0" fontId="14" fillId="0" borderId="17" xfId="0" applyNumberFormat="1" applyFont="1" applyBorder="1" applyAlignment="1">
      <alignment vertical="center" wrapText="1"/>
    </xf>
    <xf numFmtId="0" fontId="4" fillId="6" borderId="0" xfId="0" applyNumberFormat="1" applyFont="1" applyFill="1"/>
    <xf numFmtId="0" fontId="14" fillId="0" borderId="28" xfId="0" applyNumberFormat="1" applyFont="1" applyBorder="1"/>
    <xf numFmtId="0" fontId="6" fillId="0" borderId="2" xfId="0" applyNumberFormat="1" applyFont="1" applyBorder="1"/>
    <xf numFmtId="0" fontId="14" fillId="0" borderId="5" xfId="0" applyNumberFormat="1" applyFont="1" applyFill="1" applyBorder="1"/>
    <xf numFmtId="0" fontId="6" fillId="0" borderId="5" xfId="0" applyNumberFormat="1" applyFont="1" applyBorder="1"/>
    <xf numFmtId="0" fontId="6" fillId="0" borderId="5" xfId="0" applyNumberFormat="1" applyFont="1" applyBorder="1" applyAlignment="1">
      <alignment wrapText="1"/>
    </xf>
    <xf numFmtId="0" fontId="6" fillId="0" borderId="25" xfId="0" applyNumberFormat="1" applyFont="1" applyBorder="1"/>
    <xf numFmtId="0" fontId="19" fillId="0" borderId="0" xfId="0" applyNumberFormat="1" applyFont="1" applyAlignment="1">
      <alignment horizontal="left"/>
    </xf>
    <xf numFmtId="0" fontId="3" fillId="0" borderId="0" xfId="0" applyNumberFormat="1" applyFont="1"/>
    <xf numFmtId="4" fontId="14" fillId="0" borderId="17" xfId="0" applyNumberFormat="1" applyFont="1" applyFill="1" applyBorder="1" applyAlignment="1">
      <alignment horizontal="right" vertical="center"/>
    </xf>
    <xf numFmtId="0" fontId="14" fillId="0" borderId="15" xfId="0" applyNumberFormat="1" applyFont="1" applyFill="1" applyBorder="1" applyAlignment="1">
      <alignment horizontal="right" vertical="center"/>
    </xf>
    <xf numFmtId="1" fontId="4" fillId="0" borderId="0" xfId="0" applyNumberFormat="1" applyFont="1" applyFill="1"/>
    <xf numFmtId="166" fontId="4" fillId="0" borderId="0" xfId="0" applyNumberFormat="1" applyFont="1" applyFill="1"/>
    <xf numFmtId="0" fontId="14" fillId="0" borderId="6" xfId="0" applyNumberFormat="1" applyFont="1" applyFill="1" applyBorder="1" applyAlignment="1">
      <alignment horizontal="left" vertical="center" wrapText="1"/>
    </xf>
    <xf numFmtId="3" fontId="6" fillId="0" borderId="0" xfId="0" applyNumberFormat="1" applyFont="1" applyFill="1" applyBorder="1"/>
    <xf numFmtId="0" fontId="14" fillId="0" borderId="0" xfId="0" applyNumberFormat="1" applyFont="1" applyFill="1" applyBorder="1" applyAlignment="1">
      <alignment horizontal="right" wrapText="1"/>
    </xf>
    <xf numFmtId="0" fontId="14" fillId="0" borderId="0" xfId="0" applyNumberFormat="1" applyFont="1" applyFill="1" applyBorder="1" applyAlignment="1">
      <alignment wrapText="1"/>
    </xf>
    <xf numFmtId="172" fontId="6" fillId="4" borderId="22" xfId="0" applyNumberFormat="1" applyFont="1" applyFill="1" applyBorder="1" applyAlignment="1">
      <alignment horizontal="right" vertical="center"/>
    </xf>
    <xf numFmtId="0" fontId="6" fillId="0" borderId="22" xfId="0" applyNumberFormat="1" applyFont="1" applyFill="1" applyBorder="1" applyAlignment="1">
      <alignment vertical="top"/>
    </xf>
    <xf numFmtId="172" fontId="6" fillId="0" borderId="22" xfId="0" applyNumberFormat="1" applyFont="1" applyFill="1" applyBorder="1" applyAlignment="1">
      <alignment horizontal="right" vertical="center"/>
    </xf>
    <xf numFmtId="0" fontId="14" fillId="0" borderId="0" xfId="0" applyNumberFormat="1" applyFont="1" applyFill="1" applyBorder="1" applyAlignment="1">
      <alignment vertical="center" wrapText="1"/>
    </xf>
    <xf numFmtId="0" fontId="6" fillId="0" borderId="0" xfId="0" applyNumberFormat="1" applyFont="1" applyFill="1" applyBorder="1" applyAlignment="1">
      <alignment wrapText="1"/>
    </xf>
    <xf numFmtId="0" fontId="6" fillId="0" borderId="15" xfId="0" applyNumberFormat="1" applyFont="1" applyFill="1" applyBorder="1" applyAlignment="1">
      <alignment wrapText="1"/>
    </xf>
    <xf numFmtId="0" fontId="14" fillId="0" borderId="1" xfId="0" applyNumberFormat="1" applyFont="1" applyFill="1" applyBorder="1" applyAlignment="1">
      <alignment vertical="center" wrapText="1"/>
    </xf>
    <xf numFmtId="0" fontId="6" fillId="0" borderId="4" xfId="0" applyNumberFormat="1" applyFont="1" applyFill="1" applyBorder="1" applyAlignment="1">
      <alignment wrapText="1"/>
    </xf>
    <xf numFmtId="0" fontId="6" fillId="0" borderId="7" xfId="0" applyNumberFormat="1" applyFont="1" applyFill="1" applyBorder="1" applyAlignment="1">
      <alignment wrapText="1"/>
    </xf>
    <xf numFmtId="3" fontId="6" fillId="4" borderId="30" xfId="0" applyNumberFormat="1" applyFont="1" applyFill="1" applyBorder="1" applyAlignment="1">
      <alignment horizontal="right" vertical="center" wrapText="1"/>
    </xf>
    <xf numFmtId="0" fontId="6" fillId="4" borderId="31" xfId="0" applyNumberFormat="1" applyFont="1" applyFill="1" applyBorder="1" applyAlignment="1">
      <alignment horizontal="right" vertical="center" wrapText="1"/>
    </xf>
    <xf numFmtId="0"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vertical="center" wrapText="1"/>
    </xf>
    <xf numFmtId="3"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wrapText="1"/>
    </xf>
    <xf numFmtId="0" fontId="6" fillId="0" borderId="30" xfId="0" applyNumberFormat="1" applyFont="1" applyFill="1" applyBorder="1" applyAlignment="1">
      <alignment horizontal="right" vertical="center" wrapText="1"/>
    </xf>
    <xf numFmtId="2" fontId="6" fillId="4" borderId="31" xfId="0" applyNumberFormat="1" applyFont="1" applyFill="1" applyBorder="1" applyAlignment="1">
      <alignment horizontal="right" vertical="center" wrapText="1"/>
    </xf>
    <xf numFmtId="164" fontId="6" fillId="0" borderId="31" xfId="0" applyNumberFormat="1" applyFont="1" applyFill="1" applyBorder="1" applyAlignment="1">
      <alignment horizontal="right" vertical="center" wrapText="1"/>
    </xf>
    <xf numFmtId="0" fontId="6" fillId="0" borderId="31" xfId="0" applyNumberFormat="1" applyFont="1" applyFill="1" applyBorder="1"/>
    <xf numFmtId="49" fontId="8" fillId="0" borderId="0" xfId="0" applyNumberFormat="1" applyFont="1" applyFill="1" applyBorder="1" applyAlignment="1"/>
    <xf numFmtId="4" fontId="14" fillId="0" borderId="0" xfId="0" applyNumberFormat="1" applyFont="1" applyFill="1" applyBorder="1" applyAlignment="1">
      <alignment horizontal="right" vertical="center"/>
    </xf>
    <xf numFmtId="49" fontId="14" fillId="0" borderId="0" xfId="0" applyNumberFormat="1" applyFont="1" applyBorder="1" applyAlignment="1"/>
    <xf numFmtId="49" fontId="6" fillId="0" borderId="0" xfId="0" applyNumberFormat="1" applyFont="1" applyAlignment="1"/>
    <xf numFmtId="0" fontId="14" fillId="0" borderId="8" xfId="0" applyNumberFormat="1" applyFont="1" applyFill="1" applyBorder="1"/>
    <xf numFmtId="0" fontId="14" fillId="4" borderId="8" xfId="0" applyNumberFormat="1" applyFont="1" applyFill="1" applyBorder="1"/>
    <xf numFmtId="0" fontId="6" fillId="0" borderId="33" xfId="0" applyNumberFormat="1" applyFont="1" applyFill="1" applyBorder="1"/>
    <xf numFmtId="0" fontId="22" fillId="0" borderId="2" xfId="0" applyNumberFormat="1" applyFont="1" applyBorder="1"/>
    <xf numFmtId="4" fontId="14" fillId="4" borderId="17" xfId="0" applyNumberFormat="1" applyFont="1" applyFill="1" applyBorder="1" applyAlignment="1">
      <alignment horizontal="right" vertical="center"/>
    </xf>
    <xf numFmtId="0" fontId="6" fillId="0" borderId="22" xfId="0" applyNumberFormat="1" applyFont="1" applyFill="1" applyBorder="1"/>
    <xf numFmtId="4" fontId="14" fillId="0" borderId="15" xfId="0" applyNumberFormat="1" applyFont="1" applyFill="1" applyBorder="1" applyAlignment="1">
      <alignment horizontal="right" vertical="center"/>
    </xf>
    <xf numFmtId="0" fontId="14" fillId="4" borderId="0" xfId="0" applyNumberFormat="1" applyFont="1" applyFill="1" applyBorder="1" applyAlignment="1">
      <alignment horizontal="right" vertical="center"/>
    </xf>
    <xf numFmtId="0" fontId="6" fillId="3" borderId="31" xfId="0" applyNumberFormat="1" applyFont="1" applyFill="1" applyBorder="1" applyAlignment="1">
      <alignment wrapText="1"/>
    </xf>
    <xf numFmtId="3" fontId="6" fillId="0" borderId="31" xfId="0" applyNumberFormat="1" applyFont="1" applyFill="1" applyBorder="1" applyAlignment="1">
      <alignment horizontal="left" vertical="center" wrapText="1"/>
    </xf>
    <xf numFmtId="0" fontId="14" fillId="0" borderId="31" xfId="0" applyNumberFormat="1" applyFont="1" applyBorder="1" applyAlignment="1">
      <alignment vertical="center" wrapText="1"/>
    </xf>
    <xf numFmtId="0" fontId="6" fillId="0" borderId="31" xfId="0" applyNumberFormat="1" applyFont="1" applyBorder="1" applyAlignment="1">
      <alignment vertical="center" wrapText="1"/>
    </xf>
    <xf numFmtId="3" fontId="14" fillId="0" borderId="34" xfId="0" applyNumberFormat="1" applyFont="1" applyFill="1" applyBorder="1" applyAlignment="1">
      <alignment horizontal="left" vertical="center" wrapText="1"/>
    </xf>
    <xf numFmtId="0" fontId="6" fillId="0" borderId="35" xfId="0" applyNumberFormat="1" applyFont="1" applyFill="1" applyBorder="1" applyAlignment="1">
      <alignment horizontal="left" vertical="center" wrapText="1"/>
    </xf>
    <xf numFmtId="0" fontId="6" fillId="0" borderId="36" xfId="0" applyNumberFormat="1" applyFont="1" applyBorder="1" applyAlignment="1">
      <alignment vertical="center" wrapText="1"/>
    </xf>
    <xf numFmtId="3" fontId="6" fillId="4" borderId="31" xfId="0" applyNumberFormat="1" applyFont="1" applyFill="1" applyBorder="1" applyAlignment="1">
      <alignment horizontal="right" vertical="center" wrapText="1"/>
    </xf>
    <xf numFmtId="172" fontId="6" fillId="4" borderId="37" xfId="0" applyNumberFormat="1" applyFont="1" applyFill="1" applyBorder="1" applyAlignment="1">
      <alignment horizontal="right" vertical="center"/>
    </xf>
    <xf numFmtId="0" fontId="6" fillId="0" borderId="37" xfId="0" applyNumberFormat="1" applyFont="1" applyFill="1" applyBorder="1"/>
    <xf numFmtId="172" fontId="6" fillId="0" borderId="37" xfId="0" applyNumberFormat="1" applyFont="1" applyFill="1" applyBorder="1" applyAlignment="1">
      <alignment horizontal="right" vertical="center"/>
    </xf>
    <xf numFmtId="172" fontId="6" fillId="4" borderId="31" xfId="0" applyNumberFormat="1" applyFont="1" applyFill="1" applyBorder="1" applyAlignment="1">
      <alignment horizontal="right" vertical="center"/>
    </xf>
    <xf numFmtId="172" fontId="6" fillId="0" borderId="31" xfId="0" applyNumberFormat="1" applyFont="1" applyFill="1" applyBorder="1" applyAlignment="1">
      <alignment horizontal="right" vertical="center"/>
    </xf>
    <xf numFmtId="0" fontId="6" fillId="0" borderId="31" xfId="0" applyNumberFormat="1" applyFont="1" applyFill="1" applyBorder="1" applyAlignment="1">
      <alignment vertical="top"/>
    </xf>
    <xf numFmtId="4" fontId="4" fillId="0" borderId="0" xfId="0" applyNumberFormat="1" applyFont="1" applyFill="1"/>
    <xf numFmtId="4" fontId="8" fillId="0" borderId="0" xfId="0" applyNumberFormat="1" applyFont="1" applyFill="1"/>
    <xf numFmtId="3" fontId="6" fillId="0" borderId="31" xfId="0" applyNumberFormat="1" applyFont="1" applyFill="1" applyBorder="1"/>
    <xf numFmtId="3" fontId="6" fillId="0" borderId="31" xfId="0" applyNumberFormat="1" applyFont="1" applyFill="1" applyBorder="1" applyAlignment="1">
      <alignment wrapText="1"/>
    </xf>
    <xf numFmtId="3" fontId="6" fillId="3" borderId="0" xfId="0" applyNumberFormat="1" applyFont="1" applyFill="1" applyBorder="1" applyAlignment="1">
      <alignment wrapText="1"/>
    </xf>
    <xf numFmtId="3" fontId="6" fillId="0" borderId="0" xfId="0" applyNumberFormat="1" applyFont="1" applyFill="1" applyBorder="1" applyAlignment="1">
      <alignment wrapText="1"/>
    </xf>
    <xf numFmtId="3" fontId="6" fillId="0" borderId="38" xfId="0" applyNumberFormat="1" applyFont="1" applyFill="1" applyBorder="1" applyAlignment="1">
      <alignment wrapText="1"/>
    </xf>
    <xf numFmtId="4" fontId="14" fillId="0" borderId="0" xfId="0" applyNumberFormat="1" applyFont="1" applyFill="1" applyBorder="1" applyAlignment="1"/>
    <xf numFmtId="4" fontId="6" fillId="0" borderId="31" xfId="0" applyNumberFormat="1" applyFont="1" applyFill="1" applyBorder="1" applyAlignment="1">
      <alignment horizontal="right" vertical="center" wrapText="1"/>
    </xf>
    <xf numFmtId="173" fontId="14" fillId="4" borderId="1" xfId="0" applyNumberFormat="1" applyFont="1" applyFill="1" applyBorder="1" applyAlignment="1">
      <alignment horizontal="right" vertical="center"/>
    </xf>
    <xf numFmtId="173" fontId="14" fillId="0" borderId="1" xfId="0" applyNumberFormat="1" applyFont="1" applyFill="1" applyBorder="1" applyAlignment="1">
      <alignment horizontal="right" vertical="center"/>
    </xf>
    <xf numFmtId="174" fontId="14" fillId="0" borderId="17" xfId="0" applyNumberFormat="1" applyFont="1" applyFill="1" applyBorder="1" applyAlignment="1">
      <alignment horizontal="right" vertical="center"/>
    </xf>
    <xf numFmtId="0" fontId="4" fillId="0" borderId="0" xfId="0" applyNumberFormat="1" applyFont="1" applyFill="1" applyAlignment="1">
      <alignment wrapText="1"/>
    </xf>
    <xf numFmtId="3" fontId="6" fillId="0" borderId="30" xfId="0" applyNumberFormat="1" applyFont="1" applyFill="1" applyBorder="1" applyAlignment="1">
      <alignment horizontal="right" vertical="center" wrapText="1"/>
    </xf>
    <xf numFmtId="2" fontId="6" fillId="0" borderId="31" xfId="0" applyNumberFormat="1" applyFont="1" applyFill="1" applyBorder="1" applyAlignment="1">
      <alignment horizontal="right" vertical="center" wrapText="1"/>
    </xf>
    <xf numFmtId="1" fontId="6" fillId="0" borderId="15" xfId="0" applyNumberFormat="1" applyFont="1" applyFill="1" applyBorder="1" applyAlignment="1">
      <alignment horizontal="right" vertical="center" wrapText="1"/>
    </xf>
    <xf numFmtId="0" fontId="30" fillId="0" borderId="0" xfId="0" applyNumberFormat="1" applyFont="1" applyFill="1"/>
    <xf numFmtId="3" fontId="16" fillId="0" borderId="31" xfId="0" applyNumberFormat="1" applyFont="1" applyFill="1" applyBorder="1" applyAlignment="1">
      <alignment wrapText="1"/>
    </xf>
    <xf numFmtId="3" fontId="16" fillId="0" borderId="0" xfId="0" applyNumberFormat="1" applyFont="1" applyFill="1" applyBorder="1" applyAlignment="1">
      <alignment wrapText="1"/>
    </xf>
    <xf numFmtId="3" fontId="31" fillId="0" borderId="0" xfId="0" applyNumberFormat="1" applyFont="1" applyFill="1"/>
    <xf numFmtId="0" fontId="6" fillId="3" borderId="24" xfId="0" applyNumberFormat="1" applyFont="1" applyFill="1" applyBorder="1" applyAlignment="1">
      <alignment vertical="center" wrapText="1"/>
    </xf>
    <xf numFmtId="0" fontId="14" fillId="0" borderId="1" xfId="0" applyNumberFormat="1" applyFont="1" applyFill="1" applyBorder="1" applyAlignment="1">
      <alignment horizontal="left" wrapText="1"/>
    </xf>
    <xf numFmtId="166" fontId="6" fillId="0" borderId="31" xfId="1"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4" fontId="14" fillId="0" borderId="15" xfId="0" applyNumberFormat="1" applyFont="1" applyBorder="1"/>
    <xf numFmtId="3" fontId="6" fillId="0" borderId="31" xfId="27" applyNumberFormat="1" applyFont="1" applyFill="1" applyBorder="1" applyAlignment="1">
      <alignment wrapText="1"/>
    </xf>
    <xf numFmtId="3" fontId="14" fillId="3" borderId="40" xfId="0" applyNumberFormat="1" applyFont="1" applyFill="1" applyBorder="1" applyAlignment="1">
      <alignment wrapText="1"/>
    </xf>
    <xf numFmtId="3" fontId="15" fillId="0" borderId="40" xfId="0" applyNumberFormat="1" applyFont="1" applyFill="1" applyBorder="1" applyAlignment="1">
      <alignment wrapText="1"/>
    </xf>
    <xf numFmtId="3" fontId="14" fillId="0" borderId="41" xfId="0" applyNumberFormat="1" applyFont="1" applyFill="1" applyBorder="1" applyAlignment="1">
      <alignment wrapText="1"/>
    </xf>
    <xf numFmtId="0" fontId="31" fillId="0" borderId="0" xfId="0" applyNumberFormat="1" applyFont="1"/>
    <xf numFmtId="0" fontId="32" fillId="0" borderId="0" xfId="0" applyNumberFormat="1" applyFont="1"/>
    <xf numFmtId="49" fontId="8" fillId="0" borderId="0" xfId="0" applyNumberFormat="1" applyFont="1" applyBorder="1" applyAlignment="1"/>
    <xf numFmtId="4" fontId="8" fillId="0" borderId="0" xfId="0" applyNumberFormat="1" applyFont="1"/>
    <xf numFmtId="0" fontId="14" fillId="0" borderId="0" xfId="0" applyNumberFormat="1" applyFont="1"/>
    <xf numFmtId="4" fontId="6" fillId="0" borderId="25" xfId="0" applyNumberFormat="1" applyFont="1" applyBorder="1"/>
    <xf numFmtId="4" fontId="6" fillId="0" borderId="25" xfId="0" applyNumberFormat="1" applyFont="1" applyFill="1" applyBorder="1"/>
    <xf numFmtId="4" fontId="14" fillId="0" borderId="33" xfId="0" applyNumberFormat="1" applyFont="1" applyFill="1" applyBorder="1"/>
    <xf numFmtId="4" fontId="14" fillId="0" borderId="42" xfId="0" applyNumberFormat="1" applyFont="1" applyFill="1" applyBorder="1" applyAlignment="1">
      <alignment vertical="center"/>
    </xf>
    <xf numFmtId="4" fontId="14" fillId="0" borderId="17" xfId="0" applyNumberFormat="1" applyFont="1" applyFill="1" applyBorder="1" applyAlignment="1">
      <alignment vertical="center"/>
    </xf>
    <xf numFmtId="0" fontId="8" fillId="0" borderId="0" xfId="0" applyNumberFormat="1" applyFont="1" applyBorder="1"/>
    <xf numFmtId="166" fontId="6" fillId="0" borderId="7" xfId="1" applyNumberFormat="1" applyFont="1" applyFill="1" applyBorder="1" applyAlignment="1">
      <alignment horizontal="right" vertical="center" wrapText="1"/>
    </xf>
    <xf numFmtId="4" fontId="14" fillId="0" borderId="0" xfId="0" applyNumberFormat="1" applyFont="1" applyFill="1" applyBorder="1" applyAlignment="1">
      <alignment horizontal="left" wrapText="1"/>
    </xf>
    <xf numFmtId="0" fontId="21" fillId="0" borderId="0" xfId="0" applyNumberFormat="1" applyFont="1" applyFill="1" applyAlignment="1"/>
    <xf numFmtId="0" fontId="21" fillId="0" borderId="0" xfId="0" applyNumberFormat="1" applyFont="1"/>
    <xf numFmtId="4" fontId="24" fillId="0" borderId="0" xfId="0" applyNumberFormat="1" applyFont="1"/>
    <xf numFmtId="0" fontId="19" fillId="0" borderId="0" xfId="0" applyNumberFormat="1" applyFont="1" applyFill="1" applyAlignment="1">
      <alignment vertical="center"/>
    </xf>
    <xf numFmtId="0" fontId="21" fillId="0" borderId="0" xfId="0" applyNumberFormat="1" applyFont="1" applyAlignment="1">
      <alignment vertical="center"/>
    </xf>
    <xf numFmtId="4" fontId="21" fillId="0" borderId="0" xfId="0" applyNumberFormat="1" applyFont="1" applyFill="1"/>
    <xf numFmtId="0" fontId="24" fillId="0" borderId="0" xfId="0" applyNumberFormat="1" applyFont="1" applyFill="1" applyAlignment="1">
      <alignment vertical="center"/>
    </xf>
    <xf numFmtId="1" fontId="6" fillId="4" borderId="4" xfId="0" applyNumberFormat="1" applyFont="1" applyFill="1" applyBorder="1" applyAlignment="1">
      <alignment horizontal="right" vertical="center" wrapText="1"/>
    </xf>
    <xf numFmtId="3" fontId="6" fillId="0" borderId="38" xfId="0" applyNumberFormat="1" applyFont="1" applyFill="1" applyBorder="1" applyAlignment="1">
      <alignment vertical="center" wrapText="1"/>
    </xf>
    <xf numFmtId="0" fontId="19" fillId="0" borderId="0" xfId="0" applyNumberFormat="1" applyFont="1" applyBorder="1" applyAlignment="1">
      <alignment horizontal="left"/>
    </xf>
    <xf numFmtId="0" fontId="6" fillId="3" borderId="0" xfId="0" applyNumberFormat="1" applyFont="1" applyFill="1" applyBorder="1" applyAlignment="1">
      <alignment horizontal="right" vertical="center" wrapText="1"/>
    </xf>
    <xf numFmtId="0" fontId="6" fillId="3" borderId="0" xfId="0" applyNumberFormat="1" applyFont="1" applyFill="1" applyBorder="1" applyAlignment="1">
      <alignment vertical="center" wrapText="1"/>
    </xf>
    <xf numFmtId="0" fontId="6" fillId="3" borderId="20" xfId="0" applyNumberFormat="1" applyFont="1" applyFill="1" applyBorder="1" applyAlignment="1">
      <alignment vertical="center" wrapText="1"/>
    </xf>
    <xf numFmtId="0" fontId="6" fillId="3" borderId="31" xfId="0" applyNumberFormat="1" applyFont="1" applyFill="1" applyBorder="1" applyAlignment="1">
      <alignment horizontal="right" vertical="center" wrapText="1"/>
    </xf>
    <xf numFmtId="0" fontId="6" fillId="3" borderId="31" xfId="0" applyNumberFormat="1" applyFont="1" applyFill="1" applyBorder="1" applyAlignment="1">
      <alignment vertical="center" wrapText="1"/>
    </xf>
    <xf numFmtId="165" fontId="6" fillId="3" borderId="31" xfId="0" applyNumberFormat="1" applyFont="1" applyFill="1" applyBorder="1" applyAlignment="1">
      <alignment horizontal="right" vertical="center" wrapText="1"/>
    </xf>
    <xf numFmtId="0" fontId="6" fillId="3" borderId="0" xfId="0" applyNumberFormat="1" applyFont="1" applyFill="1" applyBorder="1" applyAlignment="1">
      <alignment vertical="center"/>
    </xf>
    <xf numFmtId="175" fontId="6" fillId="0" borderId="0" xfId="0" applyNumberFormat="1" applyFont="1"/>
    <xf numFmtId="1" fontId="6" fillId="0" borderId="31" xfId="0" applyNumberFormat="1" applyFont="1" applyFill="1" applyBorder="1" applyAlignment="1">
      <alignment horizontal="right" vertical="center" wrapText="1"/>
    </xf>
    <xf numFmtId="2" fontId="6" fillId="0" borderId="31" xfId="0" applyNumberFormat="1" applyFont="1" applyBorder="1" applyAlignment="1">
      <alignment horizontal="right" vertical="center" wrapText="1"/>
    </xf>
    <xf numFmtId="166" fontId="6" fillId="0" borderId="0" xfId="1" applyNumberFormat="1" applyFont="1" applyFill="1" applyBorder="1" applyAlignment="1">
      <alignment horizontal="right" vertical="center" wrapText="1"/>
    </xf>
    <xf numFmtId="0" fontId="15" fillId="0" borderId="4" xfId="0" applyNumberFormat="1" applyFont="1" applyFill="1" applyBorder="1" applyAlignment="1">
      <alignment horizontal="right" vertical="center" wrapText="1"/>
    </xf>
    <xf numFmtId="0" fontId="15" fillId="0" borderId="0" xfId="0" applyNumberFormat="1" applyFont="1" applyFill="1" applyBorder="1" applyAlignment="1">
      <alignment vertical="center" wrapText="1"/>
    </xf>
    <xf numFmtId="169" fontId="6" fillId="0" borderId="31" xfId="0" applyNumberFormat="1" applyFont="1" applyFill="1" applyBorder="1" applyAlignment="1">
      <alignment horizontal="right" vertical="center" wrapText="1"/>
    </xf>
    <xf numFmtId="1" fontId="6" fillId="0" borderId="4" xfId="0" applyNumberFormat="1" applyFont="1" applyFill="1" applyBorder="1" applyAlignment="1">
      <alignment horizontal="right" vertical="center" wrapText="1"/>
    </xf>
    <xf numFmtId="4" fontId="6" fillId="0" borderId="0" xfId="0" applyNumberFormat="1" applyFont="1"/>
    <xf numFmtId="0" fontId="33" fillId="4" borderId="16" xfId="0" applyNumberFormat="1" applyFont="1" applyFill="1" applyBorder="1" applyAlignment="1">
      <alignment horizontal="right" vertical="center"/>
    </xf>
    <xf numFmtId="0" fontId="34" fillId="0" borderId="16" xfId="0" applyNumberFormat="1" applyFont="1" applyBorder="1" applyAlignment="1">
      <alignment horizontal="right" vertical="center" wrapText="1"/>
    </xf>
    <xf numFmtId="0" fontId="33" fillId="4" borderId="17" xfId="0" applyNumberFormat="1" applyFont="1" applyFill="1" applyBorder="1" applyAlignment="1">
      <alignment horizontal="right" vertical="center"/>
    </xf>
    <xf numFmtId="0" fontId="34" fillId="0" borderId="17" xfId="0" applyNumberFormat="1" applyFont="1" applyBorder="1" applyAlignment="1">
      <alignment horizontal="right" vertical="center" wrapText="1"/>
    </xf>
    <xf numFmtId="166" fontId="4" fillId="0" borderId="0" xfId="1" applyNumberFormat="1" applyFont="1"/>
    <xf numFmtId="17" fontId="14" fillId="0" borderId="0" xfId="0" applyNumberFormat="1" applyFont="1" applyFill="1" applyBorder="1" applyAlignment="1">
      <alignment horizontal="right" vertical="center" wrapText="1"/>
    </xf>
    <xf numFmtId="0" fontId="22" fillId="0" borderId="0" xfId="0" applyNumberFormat="1" applyFont="1" applyBorder="1"/>
    <xf numFmtId="0" fontId="34" fillId="0" borderId="17" xfId="0" applyNumberFormat="1" applyFont="1" applyBorder="1" applyAlignment="1">
      <alignment horizontal="left" vertical="center" wrapText="1"/>
    </xf>
    <xf numFmtId="2" fontId="6" fillId="4" borderId="4" xfId="0" applyNumberFormat="1" applyFont="1" applyFill="1" applyBorder="1" applyAlignment="1">
      <alignment horizontal="right" vertical="center" wrapText="1"/>
    </xf>
    <xf numFmtId="2" fontId="6" fillId="0" borderId="4" xfId="0" applyNumberFormat="1" applyFont="1" applyFill="1" applyBorder="1" applyAlignment="1">
      <alignment horizontal="right" vertical="center" wrapText="1"/>
    </xf>
    <xf numFmtId="0" fontId="14" fillId="4" borderId="6" xfId="0" applyNumberFormat="1" applyFont="1" applyFill="1" applyBorder="1" applyAlignment="1">
      <alignment horizontal="right" vertical="center" wrapText="1"/>
    </xf>
    <xf numFmtId="0" fontId="25" fillId="0" borderId="0" xfId="0" applyNumberFormat="1" applyFont="1" applyAlignment="1">
      <alignment vertical="center"/>
    </xf>
    <xf numFmtId="3" fontId="6" fillId="0" borderId="37" xfId="0" applyNumberFormat="1" applyFont="1" applyFill="1" applyBorder="1"/>
    <xf numFmtId="0" fontId="6" fillId="0" borderId="37" xfId="0" applyNumberFormat="1" applyFont="1" applyBorder="1"/>
    <xf numFmtId="0" fontId="14" fillId="4" borderId="43" xfId="0" applyNumberFormat="1" applyFont="1" applyFill="1" applyBorder="1" applyAlignment="1">
      <alignment horizontal="right" vertical="center" wrapText="1"/>
    </xf>
    <xf numFmtId="0" fontId="6" fillId="5" borderId="22" xfId="0" applyNumberFormat="1" applyFont="1" applyFill="1" applyBorder="1"/>
    <xf numFmtId="0" fontId="6" fillId="5" borderId="44" xfId="0" applyNumberFormat="1" applyFont="1" applyFill="1" applyBorder="1"/>
    <xf numFmtId="164" fontId="6" fillId="4" borderId="31"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164" fontId="6" fillId="0" borderId="31" xfId="0" applyNumberFormat="1" applyFont="1" applyFill="1" applyBorder="1" applyAlignment="1">
      <alignment wrapText="1"/>
    </xf>
    <xf numFmtId="164" fontId="6" fillId="0" borderId="0" xfId="0" applyNumberFormat="1" applyFont="1" applyFill="1"/>
    <xf numFmtId="3" fontId="6" fillId="0" borderId="7" xfId="0" applyNumberFormat="1" applyFont="1" applyFill="1" applyBorder="1" applyAlignment="1">
      <alignment wrapText="1"/>
    </xf>
    <xf numFmtId="2" fontId="6" fillId="4" borderId="30" xfId="0" applyNumberFormat="1" applyFont="1" applyFill="1" applyBorder="1" applyAlignment="1">
      <alignment horizontal="right" vertical="center" wrapText="1"/>
    </xf>
    <xf numFmtId="2" fontId="6" fillId="0" borderId="30" xfId="0" applyNumberFormat="1" applyFont="1" applyFill="1" applyBorder="1" applyAlignment="1">
      <alignment horizontal="right" vertical="center" wrapText="1"/>
    </xf>
    <xf numFmtId="43" fontId="6" fillId="0" borderId="31" xfId="1" applyFont="1" applyFill="1" applyBorder="1" applyAlignment="1">
      <alignment horizontal="right" vertical="center" wrapText="1"/>
    </xf>
    <xf numFmtId="0" fontId="14" fillId="0" borderId="0" xfId="0" applyNumberFormat="1" applyFont="1" applyFill="1" applyBorder="1" applyAlignment="1">
      <alignment horizontal="right" vertical="center"/>
    </xf>
    <xf numFmtId="166" fontId="6" fillId="0" borderId="4" xfId="1" applyNumberFormat="1" applyFont="1" applyFill="1" applyBorder="1" applyAlignment="1">
      <alignment horizontal="right" vertical="center" wrapText="1"/>
    </xf>
    <xf numFmtId="0" fontId="14" fillId="0" borderId="15" xfId="0" applyNumberFormat="1" applyFont="1" applyBorder="1" applyAlignment="1">
      <alignment horizontal="center" vertical="center" wrapText="1"/>
    </xf>
    <xf numFmtId="1" fontId="6" fillId="0" borderId="4" xfId="0" applyNumberFormat="1" applyFont="1" applyFill="1" applyBorder="1" applyAlignment="1">
      <alignment wrapText="1"/>
    </xf>
    <xf numFmtId="1" fontId="6" fillId="0" borderId="0" xfId="0" applyNumberFormat="1" applyFont="1" applyFill="1"/>
    <xf numFmtId="1" fontId="6" fillId="0" borderId="31" xfId="0" applyNumberFormat="1" applyFont="1" applyFill="1" applyBorder="1" applyAlignment="1">
      <alignment wrapText="1"/>
    </xf>
    <xf numFmtId="0" fontId="12" fillId="0" borderId="0" xfId="0" applyNumberFormat="1" applyFont="1" applyFill="1"/>
    <xf numFmtId="166" fontId="6" fillId="0" borderId="15" xfId="1" applyNumberFormat="1" applyFont="1" applyFill="1" applyBorder="1" applyAlignment="1">
      <alignment horizontal="right" vertical="center" wrapText="1"/>
    </xf>
    <xf numFmtId="9" fontId="6" fillId="0" borderId="0" xfId="23" applyFont="1" applyFill="1" applyBorder="1" applyAlignment="1">
      <alignment horizontal="right" vertical="center" wrapText="1"/>
    </xf>
    <xf numFmtId="166" fontId="11" fillId="0" borderId="0" xfId="0" applyNumberFormat="1" applyFont="1" applyFill="1"/>
    <xf numFmtId="166" fontId="6" fillId="0" borderId="0" xfId="0" applyNumberFormat="1" applyFont="1" applyFill="1"/>
    <xf numFmtId="0" fontId="4" fillId="0" borderId="0" xfId="0" applyNumberFormat="1" applyFont="1" applyFill="1" applyAlignment="1">
      <alignment vertical="top" wrapText="1"/>
    </xf>
    <xf numFmtId="165" fontId="6" fillId="3" borderId="31" xfId="0" applyNumberFormat="1" applyFont="1" applyFill="1" applyBorder="1" applyAlignment="1">
      <alignment vertical="center" wrapText="1"/>
    </xf>
    <xf numFmtId="0" fontId="21" fillId="3" borderId="0" xfId="0" applyNumberFormat="1" applyFont="1" applyFill="1" applyAlignment="1">
      <alignment vertical="center"/>
    </xf>
    <xf numFmtId="0" fontId="24" fillId="3" borderId="0" xfId="0" applyNumberFormat="1" applyFont="1" applyFill="1" applyAlignment="1">
      <alignment vertical="center"/>
    </xf>
    <xf numFmtId="0" fontId="21" fillId="3" borderId="0" xfId="0" applyNumberFormat="1" applyFont="1" applyFill="1" applyAlignment="1"/>
    <xf numFmtId="0" fontId="6" fillId="3" borderId="0" xfId="0" applyNumberFormat="1" applyFont="1" applyFill="1" applyAlignment="1"/>
    <xf numFmtId="0" fontId="6" fillId="0" borderId="0" xfId="0" applyNumberFormat="1" applyFont="1" applyFill="1" applyAlignment="1"/>
    <xf numFmtId="0" fontId="6" fillId="0" borderId="22" xfId="0" applyNumberFormat="1" applyFont="1" applyFill="1" applyBorder="1" applyAlignment="1">
      <alignment horizontal="left" vertical="center" wrapText="1" indent="1"/>
    </xf>
    <xf numFmtId="0" fontId="36" fillId="0" borderId="0" xfId="0" applyNumberFormat="1" applyFont="1" applyAlignment="1">
      <alignment vertical="center"/>
    </xf>
    <xf numFmtId="0" fontId="21" fillId="3" borderId="0" xfId="0" applyNumberFormat="1" applyFont="1" applyFill="1"/>
    <xf numFmtId="0" fontId="4" fillId="5" borderId="45" xfId="0" applyNumberFormat="1" applyFont="1" applyFill="1" applyBorder="1"/>
    <xf numFmtId="0" fontId="4" fillId="5" borderId="46" xfId="0" applyNumberFormat="1" applyFont="1" applyFill="1" applyBorder="1"/>
    <xf numFmtId="0" fontId="6" fillId="0" borderId="46" xfId="0" applyNumberFormat="1" applyFont="1" applyFill="1" applyBorder="1" applyAlignment="1">
      <alignment vertical="center" wrapText="1"/>
    </xf>
    <xf numFmtId="168" fontId="6" fillId="3" borderId="46" xfId="0" applyNumberFormat="1" applyFont="1" applyFill="1" applyBorder="1" applyAlignment="1">
      <alignment horizontal="right"/>
    </xf>
    <xf numFmtId="0" fontId="6" fillId="5" borderId="46" xfId="0" applyNumberFormat="1" applyFont="1" applyFill="1" applyBorder="1"/>
    <xf numFmtId="0" fontId="11" fillId="3" borderId="0" xfId="0" applyNumberFormat="1" applyFont="1" applyFill="1"/>
    <xf numFmtId="0" fontId="14" fillId="3" borderId="0" xfId="0" applyNumberFormat="1" applyFont="1" applyFill="1" applyBorder="1" applyAlignment="1">
      <alignment horizontal="right" vertical="center" wrapText="1"/>
    </xf>
    <xf numFmtId="168" fontId="6" fillId="3" borderId="46" xfId="0" applyNumberFormat="1" applyFont="1" applyFill="1" applyBorder="1"/>
    <xf numFmtId="168" fontId="6" fillId="3" borderId="22" xfId="0" applyNumberFormat="1" applyFont="1" applyFill="1" applyBorder="1"/>
    <xf numFmtId="4" fontId="6" fillId="3" borderId="31" xfId="0" applyNumberFormat="1" applyFont="1" applyFill="1" applyBorder="1" applyAlignment="1">
      <alignment horizontal="right" vertical="center" wrapText="1"/>
    </xf>
    <xf numFmtId="3" fontId="6" fillId="3" borderId="0" xfId="0" applyNumberFormat="1" applyFont="1" applyFill="1" applyBorder="1"/>
    <xf numFmtId="0" fontId="14" fillId="3" borderId="24" xfId="0" applyNumberFormat="1" applyFont="1" applyFill="1" applyBorder="1" applyAlignment="1">
      <alignment horizontal="right" vertical="center" wrapText="1"/>
    </xf>
    <xf numFmtId="0" fontId="6" fillId="3" borderId="25" xfId="0" applyNumberFormat="1" applyFont="1" applyFill="1" applyBorder="1" applyAlignment="1">
      <alignment horizontal="right" vertical="center" wrapText="1"/>
    </xf>
    <xf numFmtId="0" fontId="14" fillId="3" borderId="0" xfId="0" applyNumberFormat="1" applyFont="1" applyFill="1" applyBorder="1" applyAlignment="1">
      <alignment horizontal="right" wrapText="1"/>
    </xf>
    <xf numFmtId="172" fontId="6" fillId="3" borderId="37" xfId="0" applyNumberFormat="1" applyFont="1" applyFill="1" applyBorder="1" applyAlignment="1">
      <alignment horizontal="right" vertical="center"/>
    </xf>
    <xf numFmtId="172" fontId="6" fillId="3" borderId="31" xfId="0" applyNumberFormat="1" applyFont="1" applyFill="1" applyBorder="1" applyAlignment="1">
      <alignment horizontal="right" vertical="center"/>
    </xf>
    <xf numFmtId="172" fontId="6" fillId="3" borderId="22" xfId="0" applyNumberFormat="1" applyFont="1" applyFill="1" applyBorder="1" applyAlignment="1">
      <alignment horizontal="right" vertical="center"/>
    </xf>
    <xf numFmtId="166" fontId="4" fillId="3" borderId="0" xfId="0" applyNumberFormat="1" applyFont="1" applyFill="1"/>
    <xf numFmtId="0" fontId="21" fillId="0" borderId="0" xfId="0" applyNumberFormat="1" applyFont="1" applyFill="1" applyBorder="1" applyAlignment="1">
      <alignment wrapText="1"/>
    </xf>
    <xf numFmtId="174" fontId="14" fillId="4" borderId="17" xfId="0" applyNumberFormat="1" applyFont="1" applyFill="1" applyBorder="1" applyAlignment="1">
      <alignment horizontal="right" vertical="center"/>
    </xf>
    <xf numFmtId="0" fontId="15" fillId="0" borderId="0" xfId="0" applyNumberFormat="1" applyFont="1" applyFill="1" applyBorder="1" applyAlignment="1">
      <alignment horizontal="right"/>
    </xf>
    <xf numFmtId="0" fontId="6" fillId="3" borderId="3" xfId="0" applyNumberFormat="1" applyFont="1" applyFill="1" applyBorder="1" applyAlignment="1">
      <alignment vertical="center"/>
    </xf>
    <xf numFmtId="4" fontId="6" fillId="3" borderId="31" xfId="0" applyNumberFormat="1" applyFont="1" applyFill="1" applyBorder="1" applyAlignment="1">
      <alignment vertical="center" wrapText="1"/>
    </xf>
    <xf numFmtId="168" fontId="6" fillId="0" borderId="0" xfId="0" applyNumberFormat="1" applyFont="1" applyFill="1" applyBorder="1" applyAlignment="1">
      <alignment wrapText="1"/>
    </xf>
    <xf numFmtId="168" fontId="6" fillId="0" borderId="31" xfId="0" applyNumberFormat="1" applyFont="1" applyBorder="1" applyAlignment="1">
      <alignment horizontal="right" vertical="center" wrapText="1"/>
    </xf>
    <xf numFmtId="0" fontId="14" fillId="3" borderId="0" xfId="0" applyNumberFormat="1" applyFont="1" applyFill="1" applyAlignment="1">
      <alignment horizontal="right" vertical="center" wrapText="1"/>
    </xf>
    <xf numFmtId="0" fontId="14" fillId="0" borderId="0" xfId="0" applyNumberFormat="1" applyFont="1" applyAlignment="1">
      <alignment horizontal="right" vertical="center" wrapText="1"/>
    </xf>
    <xf numFmtId="165" fontId="35" fillId="3" borderId="31" xfId="0" applyNumberFormat="1" applyFont="1" applyFill="1" applyBorder="1" applyAlignment="1">
      <alignment horizontal="right" vertical="center" wrapText="1"/>
    </xf>
    <xf numFmtId="0" fontId="6" fillId="3" borderId="0" xfId="0" applyNumberFormat="1" applyFont="1" applyFill="1" applyAlignment="1">
      <alignment horizontal="right" vertical="center" wrapText="1"/>
    </xf>
    <xf numFmtId="0" fontId="6" fillId="3" borderId="0" xfId="0" applyNumberFormat="1" applyFont="1" applyFill="1" applyAlignment="1">
      <alignment vertical="center" wrapText="1"/>
    </xf>
    <xf numFmtId="3" fontId="14" fillId="3" borderId="6" xfId="0" applyNumberFormat="1" applyFont="1" applyFill="1" applyBorder="1" applyAlignment="1">
      <alignment horizontal="right" vertical="center" wrapText="1"/>
    </xf>
    <xf numFmtId="3" fontId="6" fillId="3" borderId="9" xfId="0" applyNumberFormat="1" applyFont="1" applyFill="1" applyBorder="1" applyAlignment="1">
      <alignment horizontal="right" vertical="center" wrapText="1"/>
    </xf>
    <xf numFmtId="3" fontId="6" fillId="0" borderId="37" xfId="0" applyNumberFormat="1" applyFont="1" applyBorder="1"/>
    <xf numFmtId="4" fontId="6" fillId="0" borderId="31" xfId="0" applyNumberFormat="1" applyFont="1" applyBorder="1" applyAlignment="1">
      <alignment horizontal="right" vertical="center" wrapText="1"/>
    </xf>
    <xf numFmtId="0" fontId="14" fillId="3" borderId="43" xfId="0" applyNumberFormat="1" applyFont="1" applyFill="1" applyBorder="1" applyAlignment="1">
      <alignment horizontal="right" vertical="center" wrapText="1"/>
    </xf>
    <xf numFmtId="3" fontId="6" fillId="0" borderId="0" xfId="0" applyNumberFormat="1" applyFont="1"/>
    <xf numFmtId="0" fontId="14" fillId="3" borderId="6" xfId="0" applyNumberFormat="1" applyFont="1" applyFill="1" applyBorder="1" applyAlignment="1">
      <alignment horizontal="right" vertical="center" wrapText="1"/>
    </xf>
    <xf numFmtId="0" fontId="14" fillId="0" borderId="24" xfId="0" applyNumberFormat="1" applyFont="1" applyBorder="1" applyAlignment="1">
      <alignment horizontal="right" vertical="center" wrapText="1"/>
    </xf>
    <xf numFmtId="164" fontId="6" fillId="0" borderId="0" xfId="0" applyNumberFormat="1" applyFont="1" applyAlignment="1">
      <alignment horizontal="right" vertical="center" wrapText="1"/>
    </xf>
    <xf numFmtId="0" fontId="6" fillId="0" borderId="25" xfId="0" applyNumberFormat="1" applyFont="1" applyBorder="1" applyAlignment="1">
      <alignment horizontal="right" vertical="center" wrapText="1"/>
    </xf>
    <xf numFmtId="0" fontId="14" fillId="0" borderId="0" xfId="0" applyNumberFormat="1" applyFont="1" applyAlignment="1">
      <alignment horizontal="right" wrapText="1"/>
    </xf>
    <xf numFmtId="172" fontId="6" fillId="0" borderId="37" xfId="0" applyNumberFormat="1" applyFont="1" applyBorder="1" applyAlignment="1">
      <alignment horizontal="right" vertical="center"/>
    </xf>
    <xf numFmtId="172" fontId="6" fillId="0" borderId="31" xfId="0" applyNumberFormat="1" applyFont="1" applyBorder="1" applyAlignment="1">
      <alignment horizontal="right" vertical="center"/>
    </xf>
    <xf numFmtId="172" fontId="6" fillId="0" borderId="22" xfId="0" applyNumberFormat="1" applyFont="1" applyBorder="1" applyAlignment="1">
      <alignment horizontal="right" vertical="center"/>
    </xf>
    <xf numFmtId="0" fontId="14" fillId="3" borderId="17" xfId="0" applyNumberFormat="1" applyFont="1" applyFill="1" applyBorder="1" applyAlignment="1">
      <alignment horizontal="right" vertical="center"/>
    </xf>
    <xf numFmtId="0" fontId="14" fillId="3" borderId="0" xfId="0" applyNumberFormat="1" applyFont="1" applyFill="1" applyBorder="1" applyAlignment="1">
      <alignment horizontal="right" vertical="center"/>
    </xf>
    <xf numFmtId="4" fontId="14" fillId="3" borderId="17" xfId="0" applyNumberFormat="1" applyFont="1" applyFill="1" applyBorder="1" applyAlignment="1">
      <alignment horizontal="right" vertical="center"/>
    </xf>
    <xf numFmtId="4" fontId="21" fillId="3" borderId="0" xfId="0" applyNumberFormat="1" applyFont="1" applyFill="1"/>
    <xf numFmtId="4" fontId="4" fillId="3" borderId="0" xfId="0" applyNumberFormat="1" applyFont="1" applyFill="1"/>
    <xf numFmtId="4" fontId="8" fillId="3" borderId="0" xfId="0" applyNumberFormat="1" applyFont="1" applyFill="1"/>
    <xf numFmtId="4" fontId="24" fillId="3" borderId="0" xfId="0" applyNumberFormat="1" applyFont="1" applyFill="1"/>
    <xf numFmtId="0" fontId="4" fillId="3" borderId="0" xfId="0" applyNumberFormat="1" applyFont="1" applyFill="1" applyBorder="1"/>
    <xf numFmtId="3" fontId="31" fillId="3" borderId="0" xfId="0" applyNumberFormat="1" applyFont="1" applyFill="1"/>
    <xf numFmtId="1" fontId="4" fillId="3" borderId="0" xfId="0" applyNumberFormat="1" applyFont="1" applyFill="1"/>
    <xf numFmtId="4" fontId="14" fillId="0" borderId="48" xfId="0" applyNumberFormat="1" applyFont="1" applyFill="1" applyBorder="1" applyAlignment="1">
      <alignment wrapText="1"/>
    </xf>
    <xf numFmtId="166" fontId="6" fillId="3" borderId="0" xfId="3" applyNumberFormat="1"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2" fontId="6" fillId="0" borderId="0" xfId="0" applyNumberFormat="1" applyFont="1" applyFill="1"/>
    <xf numFmtId="0" fontId="14" fillId="0" borderId="0" xfId="0" applyNumberFormat="1" applyFont="1" applyFill="1" applyBorder="1" applyAlignment="1">
      <alignment vertical="center"/>
    </xf>
    <xf numFmtId="0" fontId="14" fillId="0" borderId="0" xfId="0" applyNumberFormat="1" applyFont="1" applyFill="1" applyAlignment="1">
      <alignment horizontal="right" vertical="center" wrapText="1"/>
    </xf>
    <xf numFmtId="171" fontId="6" fillId="3" borderId="0" xfId="0" applyNumberFormat="1" applyFont="1" applyFill="1" applyAlignment="1">
      <alignment horizontal="right" vertical="center" wrapText="1"/>
    </xf>
    <xf numFmtId="165" fontId="6" fillId="3" borderId="22" xfId="0" applyNumberFormat="1" applyFont="1" applyFill="1" applyBorder="1" applyAlignment="1">
      <alignment horizontal="right"/>
    </xf>
    <xf numFmtId="0" fontId="15" fillId="0" borderId="0" xfId="0" applyNumberFormat="1" applyFont="1" applyFill="1" applyAlignment="1">
      <alignment horizontal="left"/>
    </xf>
    <xf numFmtId="167" fontId="0" fillId="0" borderId="0" xfId="0" applyFill="1"/>
    <xf numFmtId="171" fontId="6" fillId="3" borderId="49" xfId="0" quotePrefix="1" applyNumberFormat="1" applyFont="1" applyFill="1" applyBorder="1" applyAlignment="1">
      <alignment horizontal="right" vertical="center" wrapText="1"/>
    </xf>
    <xf numFmtId="0" fontId="21" fillId="0" borderId="0" xfId="0" applyNumberFormat="1" applyFont="1" applyFill="1" applyAlignment="1">
      <alignment vertical="center"/>
    </xf>
    <xf numFmtId="0" fontId="0" fillId="0" borderId="0" xfId="0" applyNumberFormat="1" applyFill="1"/>
    <xf numFmtId="0" fontId="37" fillId="0" borderId="0" xfId="0" applyNumberFormat="1" applyFont="1" applyFill="1"/>
    <xf numFmtId="3" fontId="6" fillId="0" borderId="7" xfId="1" applyNumberFormat="1" applyFont="1" applyFill="1" applyBorder="1" applyAlignment="1">
      <alignment horizontal="right" vertical="center" wrapText="1"/>
    </xf>
    <xf numFmtId="168" fontId="8" fillId="0" borderId="0" xfId="0" applyNumberFormat="1" applyFont="1" applyFill="1"/>
    <xf numFmtId="0" fontId="36" fillId="0" borderId="0" xfId="0" applyNumberFormat="1" applyFont="1" applyFill="1" applyAlignment="1">
      <alignment vertical="center"/>
    </xf>
    <xf numFmtId="1" fontId="6" fillId="0" borderId="0" xfId="0" applyNumberFormat="1" applyFont="1" applyFill="1" applyBorder="1" applyAlignment="1">
      <alignment horizontal="right" vertical="center" wrapText="1"/>
    </xf>
    <xf numFmtId="0" fontId="6" fillId="0" borderId="5" xfId="0" applyNumberFormat="1" applyFont="1" applyFill="1" applyBorder="1"/>
    <xf numFmtId="0" fontId="14" fillId="0" borderId="27" xfId="0" applyNumberFormat="1" applyFont="1" applyFill="1" applyBorder="1"/>
    <xf numFmtId="4" fontId="14" fillId="0" borderId="17" xfId="0" applyNumberFormat="1" applyFont="1" applyFill="1" applyBorder="1" applyAlignment="1">
      <alignment horizontal="left" vertical="center"/>
    </xf>
    <xf numFmtId="0" fontId="6" fillId="0" borderId="10" xfId="0" applyNumberFormat="1" applyFont="1" applyFill="1" applyBorder="1"/>
    <xf numFmtId="0" fontId="14" fillId="0" borderId="33" xfId="0" applyNumberFormat="1" applyFont="1" applyFill="1" applyBorder="1"/>
    <xf numFmtId="49" fontId="8" fillId="0" borderId="0" xfId="0" applyNumberFormat="1" applyFont="1"/>
    <xf numFmtId="0" fontId="14" fillId="3" borderId="0" xfId="0" applyNumberFormat="1" applyFont="1" applyFill="1" applyAlignment="1">
      <alignment horizontal="right" vertical="center"/>
    </xf>
    <xf numFmtId="4" fontId="14" fillId="0" borderId="0" xfId="0" applyNumberFormat="1" applyFont="1"/>
    <xf numFmtId="0" fontId="39" fillId="0" borderId="0" xfId="0" applyNumberFormat="1" applyFont="1"/>
    <xf numFmtId="4" fontId="6" fillId="0" borderId="16" xfId="0" applyNumberFormat="1" applyFont="1" applyFill="1" applyBorder="1" applyAlignment="1">
      <alignment vertical="center"/>
    </xf>
    <xf numFmtId="39" fontId="15" fillId="0" borderId="0" xfId="0" applyNumberFormat="1" applyFont="1" applyFill="1" applyAlignment="1">
      <alignment horizontal="left" vertical="center"/>
    </xf>
    <xf numFmtId="4" fontId="14" fillId="0" borderId="25" xfId="0" applyNumberFormat="1" applyFont="1" applyFill="1" applyBorder="1"/>
    <xf numFmtId="4" fontId="14" fillId="0" borderId="5" xfId="0" applyNumberFormat="1" applyFont="1" applyFill="1" applyBorder="1"/>
    <xf numFmtId="4" fontId="14" fillId="0" borderId="50" xfId="0" applyNumberFormat="1" applyFont="1" applyFill="1" applyBorder="1"/>
    <xf numFmtId="4" fontId="6" fillId="0" borderId="22" xfId="0" applyNumberFormat="1" applyFont="1" applyFill="1" applyBorder="1"/>
    <xf numFmtId="4" fontId="14" fillId="0" borderId="0" xfId="0" applyNumberFormat="1" applyFont="1" applyFill="1"/>
    <xf numFmtId="4" fontId="6" fillId="0" borderId="11" xfId="0" applyNumberFormat="1" applyFont="1" applyFill="1" applyBorder="1"/>
    <xf numFmtId="4" fontId="6" fillId="0" borderId="0" xfId="0" applyNumberFormat="1" applyFont="1" applyFill="1"/>
    <xf numFmtId="41" fontId="6" fillId="4" borderId="38" xfId="0" applyNumberFormat="1" applyFont="1" applyFill="1" applyBorder="1" applyAlignment="1">
      <alignment horizontal="right" vertical="center" wrapText="1"/>
    </xf>
    <xf numFmtId="41" fontId="6" fillId="3" borderId="38" xfId="0" applyNumberFormat="1" applyFont="1" applyFill="1" applyBorder="1" applyAlignment="1">
      <alignment horizontal="right" vertical="center" wrapText="1"/>
    </xf>
    <xf numFmtId="41" fontId="6" fillId="4" borderId="31" xfId="0" applyNumberFormat="1" applyFont="1" applyFill="1" applyBorder="1"/>
    <xf numFmtId="41" fontId="6" fillId="3" borderId="31" xfId="0" applyNumberFormat="1" applyFont="1" applyFill="1" applyBorder="1"/>
    <xf numFmtId="41" fontId="6" fillId="4" borderId="0" xfId="0" applyNumberFormat="1" applyFont="1" applyFill="1"/>
    <xf numFmtId="41" fontId="6" fillId="3" borderId="0" xfId="0" applyNumberFormat="1" applyFont="1" applyFill="1" applyBorder="1"/>
    <xf numFmtId="41" fontId="34" fillId="4" borderId="41" xfId="3" applyNumberFormat="1" applyFont="1" applyFill="1" applyBorder="1" applyAlignment="1">
      <alignment horizontal="right" vertical="center" wrapText="1"/>
    </xf>
    <xf numFmtId="41" fontId="14" fillId="3" borderId="40" xfId="0" applyNumberFormat="1" applyFont="1" applyFill="1" applyBorder="1" applyAlignment="1">
      <alignment vertical="center" wrapText="1"/>
    </xf>
    <xf numFmtId="41" fontId="6" fillId="4" borderId="38" xfId="3" applyNumberFormat="1" applyFont="1" applyFill="1" applyBorder="1"/>
    <xf numFmtId="41" fontId="6" fillId="3" borderId="38" xfId="3" applyNumberFormat="1" applyFont="1" applyFill="1" applyBorder="1"/>
    <xf numFmtId="41" fontId="6" fillId="4" borderId="31" xfId="3" applyNumberFormat="1" applyFont="1" applyFill="1" applyBorder="1" applyAlignment="1"/>
    <xf numFmtId="41" fontId="6" fillId="3" borderId="31" xfId="3" applyNumberFormat="1" applyFont="1" applyFill="1" applyBorder="1" applyAlignment="1"/>
    <xf numFmtId="41" fontId="6" fillId="4" borderId="31" xfId="3" applyNumberFormat="1" applyFont="1" applyFill="1" applyBorder="1"/>
    <xf numFmtId="41" fontId="6" fillId="3" borderId="31" xfId="3" applyNumberFormat="1" applyFont="1" applyFill="1" applyBorder="1"/>
    <xf numFmtId="41" fontId="6" fillId="4" borderId="0" xfId="3" applyNumberFormat="1" applyFont="1" applyFill="1" applyBorder="1" applyAlignment="1">
      <alignment horizontal="right" vertical="center" wrapText="1"/>
    </xf>
    <xf numFmtId="41" fontId="6" fillId="3" borderId="0" xfId="3" applyNumberFormat="1" applyFont="1" applyFill="1" applyBorder="1" applyAlignment="1">
      <alignment horizontal="right" vertical="center" wrapText="1"/>
    </xf>
    <xf numFmtId="41" fontId="34" fillId="3" borderId="41" xfId="3" applyNumberFormat="1" applyFont="1" applyFill="1" applyBorder="1" applyAlignment="1">
      <alignment horizontal="right" vertical="center" wrapText="1"/>
    </xf>
    <xf numFmtId="41" fontId="6" fillId="0" borderId="38" xfId="0" applyNumberFormat="1" applyFont="1" applyFill="1" applyBorder="1" applyAlignment="1">
      <alignment horizontal="right" wrapText="1"/>
    </xf>
    <xf numFmtId="41" fontId="6" fillId="0" borderId="31" xfId="0" applyNumberFormat="1" applyFont="1" applyFill="1" applyBorder="1"/>
    <xf numFmtId="41" fontId="33" fillId="0" borderId="0" xfId="0" applyNumberFormat="1" applyFont="1" applyFill="1" applyBorder="1" applyAlignment="1">
      <alignment horizontal="right" vertical="center" wrapText="1"/>
    </xf>
    <xf numFmtId="41" fontId="14" fillId="0" borderId="40" xfId="4" applyNumberFormat="1" applyFont="1" applyFill="1" applyBorder="1"/>
    <xf numFmtId="41" fontId="6" fillId="0" borderId="38" xfId="0" applyNumberFormat="1" applyFont="1" applyBorder="1" applyAlignment="1">
      <alignment horizontal="right" vertical="center" wrapText="1"/>
    </xf>
    <xf numFmtId="41" fontId="6" fillId="0" borderId="38" xfId="0" applyNumberFormat="1" applyFont="1" applyFill="1" applyBorder="1" applyAlignment="1">
      <alignment horizontal="right" vertical="center" wrapText="1"/>
    </xf>
    <xf numFmtId="41" fontId="6" fillId="3" borderId="31" xfId="0" applyNumberFormat="1" applyFont="1" applyFill="1" applyBorder="1" applyAlignment="1">
      <alignment vertical="center"/>
    </xf>
    <xf numFmtId="41" fontId="6" fillId="0" borderId="31" xfId="0" applyNumberFormat="1" applyFont="1" applyFill="1" applyBorder="1" applyAlignment="1">
      <alignment vertical="center"/>
    </xf>
    <xf numFmtId="41" fontId="6" fillId="3" borderId="0" xfId="0" applyNumberFormat="1" applyFont="1" applyFill="1" applyBorder="1" applyAlignment="1">
      <alignment vertical="center"/>
    </xf>
    <xf numFmtId="41" fontId="6" fillId="0" borderId="0" xfId="0" applyNumberFormat="1" applyFont="1" applyFill="1" applyBorder="1"/>
    <xf numFmtId="41" fontId="6" fillId="0" borderId="0" xfId="0" applyNumberFormat="1" applyFont="1" applyFill="1" applyBorder="1" applyAlignment="1">
      <alignment vertical="center"/>
    </xf>
    <xf numFmtId="41" fontId="14" fillId="0" borderId="40" xfId="0" applyNumberFormat="1" applyFont="1" applyFill="1" applyBorder="1" applyAlignment="1">
      <alignment vertical="center" wrapText="1"/>
    </xf>
    <xf numFmtId="41" fontId="6" fillId="0" borderId="0" xfId="3" applyNumberFormat="1" applyFont="1" applyFill="1" applyBorder="1"/>
    <xf numFmtId="41" fontId="6" fillId="0" borderId="0" xfId="0" applyNumberFormat="1" applyFont="1" applyBorder="1" applyAlignment="1">
      <alignment horizontal="right" wrapText="1"/>
    </xf>
    <xf numFmtId="41" fontId="6" fillId="0" borderId="31" xfId="22" applyNumberFormat="1" applyFont="1" applyFill="1" applyBorder="1"/>
    <xf numFmtId="41" fontId="6" fillId="0" borderId="31" xfId="22" applyNumberFormat="1" applyFont="1" applyFill="1" applyBorder="1" applyAlignment="1"/>
    <xf numFmtId="41" fontId="6" fillId="0" borderId="0" xfId="22" applyNumberFormat="1" applyFont="1" applyFill="1" applyBorder="1"/>
    <xf numFmtId="41" fontId="6" fillId="0" borderId="0" xfId="22" applyNumberFormat="1" applyFont="1" applyFill="1" applyBorder="1" applyAlignment="1"/>
    <xf numFmtId="41" fontId="14" fillId="0" borderId="40" xfId="3" applyNumberFormat="1" applyFont="1" applyFill="1" applyBorder="1"/>
    <xf numFmtId="41" fontId="6" fillId="4" borderId="19" xfId="0" applyNumberFormat="1" applyFont="1" applyFill="1" applyBorder="1" applyAlignment="1">
      <alignment horizontal="right" vertical="center" wrapText="1"/>
    </xf>
    <xf numFmtId="41" fontId="6" fillId="3" borderId="19" xfId="0" applyNumberFormat="1" applyFont="1" applyFill="1" applyBorder="1" applyAlignment="1">
      <alignment horizontal="right" vertical="center" wrapText="1"/>
    </xf>
    <xf numFmtId="41" fontId="6" fillId="0" borderId="19" xfId="0" applyNumberFormat="1" applyFont="1" applyFill="1" applyBorder="1" applyAlignment="1">
      <alignment horizontal="right" vertical="center" wrapText="1"/>
    </xf>
    <xf numFmtId="41" fontId="6" fillId="3" borderId="0" xfId="0" applyNumberFormat="1" applyFont="1" applyFill="1" applyBorder="1" applyAlignment="1">
      <alignment horizontal="right" vertical="center" wrapText="1"/>
    </xf>
    <xf numFmtId="41" fontId="14" fillId="4" borderId="6" xfId="3" applyNumberFormat="1" applyFont="1" applyFill="1" applyBorder="1" applyAlignment="1">
      <alignment horizontal="right" vertical="center" wrapText="1"/>
    </xf>
    <xf numFmtId="41" fontId="14" fillId="3" borderId="6" xfId="3" applyNumberFormat="1" applyFont="1" applyFill="1" applyBorder="1" applyAlignment="1">
      <alignment horizontal="right" vertical="center" wrapText="1"/>
    </xf>
    <xf numFmtId="41" fontId="14" fillId="0" borderId="6" xfId="1" applyNumberFormat="1" applyFont="1" applyBorder="1" applyAlignment="1">
      <alignment horizontal="right" vertical="center" wrapText="1"/>
    </xf>
    <xf numFmtId="41" fontId="6" fillId="4" borderId="31" xfId="0" applyNumberFormat="1" applyFont="1" applyFill="1" applyBorder="1" applyAlignment="1">
      <alignment horizontal="right" vertical="center" wrapText="1"/>
    </xf>
    <xf numFmtId="41" fontId="6" fillId="3" borderId="31" xfId="0" applyNumberFormat="1" applyFont="1" applyFill="1" applyBorder="1" applyAlignment="1">
      <alignment horizontal="right" vertical="center" wrapText="1"/>
    </xf>
    <xf numFmtId="41" fontId="6" fillId="0" borderId="31" xfId="0" applyNumberFormat="1" applyFont="1" applyFill="1" applyBorder="1" applyAlignment="1">
      <alignment horizontal="right" vertical="center" wrapText="1"/>
    </xf>
    <xf numFmtId="41" fontId="14" fillId="4" borderId="0" xfId="0" applyNumberFormat="1" applyFont="1" applyFill="1" applyBorder="1" applyAlignment="1">
      <alignment horizontal="right" vertical="center" wrapText="1"/>
    </xf>
    <xf numFmtId="41" fontId="14" fillId="3" borderId="0" xfId="0" applyNumberFormat="1" applyFont="1" applyFill="1" applyBorder="1" applyAlignment="1">
      <alignment horizontal="right" vertical="center" wrapText="1"/>
    </xf>
    <xf numFmtId="41" fontId="14" fillId="0" borderId="31" xfId="0" applyNumberFormat="1" applyFont="1" applyFill="1" applyBorder="1" applyAlignment="1">
      <alignment horizontal="right" vertical="center" wrapText="1"/>
    </xf>
    <xf numFmtId="41" fontId="6" fillId="3" borderId="31" xfId="0" applyNumberFormat="1" applyFont="1" applyFill="1" applyBorder="1" applyAlignment="1">
      <alignment vertical="center" wrapText="1"/>
    </xf>
    <xf numFmtId="41" fontId="14" fillId="4" borderId="3" xfId="3" applyNumberFormat="1" applyFont="1" applyFill="1" applyBorder="1" applyAlignment="1">
      <alignment horizontal="right" vertical="center" wrapText="1"/>
    </xf>
    <xf numFmtId="41" fontId="14" fillId="3" borderId="3" xfId="3" applyNumberFormat="1" applyFont="1" applyFill="1" applyBorder="1" applyAlignment="1">
      <alignment horizontal="right" vertical="center" wrapText="1"/>
    </xf>
    <xf numFmtId="41" fontId="14" fillId="0" borderId="3" xfId="1" applyNumberFormat="1" applyFont="1" applyBorder="1" applyAlignment="1">
      <alignment horizontal="right" vertical="center" wrapText="1"/>
    </xf>
    <xf numFmtId="41" fontId="14" fillId="4" borderId="34" xfId="0" applyNumberFormat="1" applyFont="1" applyFill="1" applyBorder="1" applyAlignment="1">
      <alignment horizontal="right" vertical="center" wrapText="1"/>
    </xf>
    <xf numFmtId="41" fontId="14" fillId="3" borderId="34" xfId="0" applyNumberFormat="1" applyFont="1" applyFill="1" applyBorder="1" applyAlignment="1">
      <alignment horizontal="right" vertical="center" wrapText="1"/>
    </xf>
    <xf numFmtId="41" fontId="14" fillId="0" borderId="34" xfId="0" applyNumberFormat="1" applyFont="1" applyFill="1" applyBorder="1" applyAlignment="1">
      <alignment horizontal="right" vertical="center" wrapText="1"/>
    </xf>
    <xf numFmtId="41" fontId="6" fillId="4" borderId="35" xfId="0" applyNumberFormat="1" applyFont="1" applyFill="1" applyBorder="1" applyAlignment="1">
      <alignment horizontal="right" vertical="center" wrapText="1"/>
    </xf>
    <xf numFmtId="41" fontId="6" fillId="3" borderId="35" xfId="0" applyNumberFormat="1" applyFont="1" applyFill="1" applyBorder="1" applyAlignment="1">
      <alignment horizontal="right" vertical="center" wrapText="1"/>
    </xf>
    <xf numFmtId="41" fontId="6" fillId="0" borderId="35" xfId="0" applyNumberFormat="1" applyFont="1" applyFill="1" applyBorder="1" applyAlignment="1">
      <alignment horizontal="right" vertical="center" wrapText="1"/>
    </xf>
    <xf numFmtId="41" fontId="14" fillId="4" borderId="6" xfId="0" applyNumberFormat="1" applyFont="1" applyFill="1" applyBorder="1" applyAlignment="1">
      <alignment horizontal="right" vertical="center" wrapText="1"/>
    </xf>
    <xf numFmtId="41" fontId="14" fillId="3" borderId="6" xfId="0" applyNumberFormat="1" applyFont="1" applyFill="1" applyBorder="1" applyAlignment="1">
      <alignment horizontal="right" vertical="center" wrapText="1"/>
    </xf>
    <xf numFmtId="41" fontId="14" fillId="0" borderId="6" xfId="1" applyNumberFormat="1" applyFont="1" applyFill="1" applyBorder="1" applyAlignment="1">
      <alignment horizontal="right" vertical="center" wrapText="1"/>
    </xf>
    <xf numFmtId="41" fontId="6" fillId="4" borderId="0" xfId="1" applyNumberFormat="1" applyFont="1" applyFill="1" applyBorder="1" applyAlignment="1">
      <alignment horizontal="right" vertical="center" wrapText="1"/>
    </xf>
    <xf numFmtId="41" fontId="6" fillId="3" borderId="0" xfId="1" applyNumberFormat="1" applyFont="1" applyFill="1" applyBorder="1" applyAlignment="1">
      <alignment horizontal="right" vertical="center" wrapText="1"/>
    </xf>
    <xf numFmtId="41" fontId="6" fillId="4" borderId="36" xfId="0" applyNumberFormat="1" applyFont="1" applyFill="1" applyBorder="1" applyAlignment="1">
      <alignment horizontal="right" vertical="center" wrapText="1"/>
    </xf>
    <xf numFmtId="41" fontId="6" fillId="3" borderId="36" xfId="0" applyNumberFormat="1" applyFont="1" applyFill="1" applyBorder="1" applyAlignment="1">
      <alignment horizontal="right" vertical="center" wrapText="1"/>
    </xf>
    <xf numFmtId="41" fontId="6" fillId="0" borderId="36" xfId="0" applyNumberFormat="1" applyFont="1" applyFill="1" applyBorder="1" applyAlignment="1">
      <alignment horizontal="right" vertical="center" wrapText="1"/>
    </xf>
    <xf numFmtId="41" fontId="6" fillId="4" borderId="20" xfId="0" applyNumberFormat="1" applyFont="1" applyFill="1" applyBorder="1" applyAlignment="1">
      <alignment horizontal="right" vertical="center" wrapText="1"/>
    </xf>
    <xf numFmtId="41" fontId="6" fillId="3" borderId="20" xfId="0" applyNumberFormat="1" applyFont="1" applyFill="1" applyBorder="1" applyAlignment="1">
      <alignment horizontal="right" vertical="center" wrapText="1"/>
    </xf>
    <xf numFmtId="41" fontId="6" fillId="0" borderId="20" xfId="0" applyNumberFormat="1" applyFont="1" applyFill="1" applyBorder="1" applyAlignment="1">
      <alignment horizontal="right" vertical="center" wrapText="1"/>
    </xf>
    <xf numFmtId="41" fontId="6" fillId="4" borderId="21" xfId="0" applyNumberFormat="1" applyFont="1" applyFill="1" applyBorder="1" applyAlignment="1">
      <alignment horizontal="right" vertical="center" wrapText="1"/>
    </xf>
    <xf numFmtId="41" fontId="6" fillId="3" borderId="21" xfId="0" applyNumberFormat="1" applyFont="1" applyFill="1" applyBorder="1" applyAlignment="1">
      <alignment horizontal="right" vertical="center" wrapText="1"/>
    </xf>
    <xf numFmtId="41" fontId="6" fillId="0" borderId="21" xfId="0" applyNumberFormat="1" applyFont="1" applyBorder="1" applyAlignment="1">
      <alignment vertical="center" wrapText="1"/>
    </xf>
    <xf numFmtId="41" fontId="6" fillId="0" borderId="31" xfId="0" applyNumberFormat="1" applyFont="1" applyBorder="1" applyAlignment="1">
      <alignment vertical="center" wrapText="1"/>
    </xf>
    <xf numFmtId="41" fontId="6" fillId="0" borderId="31" xfId="1" applyNumberFormat="1" applyFont="1" applyBorder="1" applyAlignment="1">
      <alignment vertical="center" wrapText="1"/>
    </xf>
    <xf numFmtId="41" fontId="14" fillId="4" borderId="31" xfId="0" applyNumberFormat="1" applyFont="1" applyFill="1" applyBorder="1" applyAlignment="1">
      <alignment horizontal="right" vertical="center" wrapText="1"/>
    </xf>
    <xf numFmtId="41" fontId="14" fillId="3" borderId="31" xfId="0" applyNumberFormat="1" applyFont="1" applyFill="1" applyBorder="1" applyAlignment="1">
      <alignment horizontal="right" vertical="center" wrapText="1"/>
    </xf>
    <xf numFmtId="41" fontId="14" fillId="0" borderId="31" xfId="1" applyNumberFormat="1" applyFont="1" applyBorder="1" applyAlignment="1">
      <alignment vertical="center" wrapText="1"/>
    </xf>
    <xf numFmtId="41" fontId="6" fillId="0" borderId="20" xfId="0" applyNumberFormat="1" applyFont="1" applyBorder="1" applyAlignment="1">
      <alignment horizontal="right" vertical="center" wrapText="1"/>
    </xf>
    <xf numFmtId="41" fontId="6" fillId="0" borderId="3" xfId="1" applyNumberFormat="1" applyFont="1" applyFill="1" applyBorder="1" applyAlignment="1">
      <alignment horizontal="right" vertical="center" wrapText="1"/>
    </xf>
    <xf numFmtId="41" fontId="4" fillId="5" borderId="45" xfId="0" applyNumberFormat="1" applyFont="1" applyFill="1" applyBorder="1"/>
    <xf numFmtId="41" fontId="4" fillId="5" borderId="23" xfId="0" applyNumberFormat="1" applyFont="1" applyFill="1" applyBorder="1"/>
    <xf numFmtId="41" fontId="14" fillId="4" borderId="43" xfId="0" applyNumberFormat="1" applyFont="1" applyFill="1" applyBorder="1" applyAlignment="1">
      <alignment horizontal="right" vertical="center" wrapText="1"/>
    </xf>
    <xf numFmtId="41" fontId="14" fillId="3" borderId="43" xfId="0" applyNumberFormat="1" applyFont="1" applyFill="1" applyBorder="1" applyAlignment="1">
      <alignment horizontal="right" vertical="center" wrapText="1"/>
    </xf>
    <xf numFmtId="41" fontId="6" fillId="4" borderId="0" xfId="0" applyNumberFormat="1" applyFont="1" applyFill="1" applyBorder="1" applyAlignment="1">
      <alignment horizontal="right" vertical="center" wrapText="1"/>
    </xf>
    <xf numFmtId="41" fontId="6" fillId="0" borderId="0" xfId="0" applyNumberFormat="1" applyFont="1" applyFill="1" applyBorder="1" applyAlignment="1">
      <alignment horizontal="right" vertical="center" wrapText="1"/>
    </xf>
    <xf numFmtId="177" fontId="6" fillId="4" borderId="31" xfId="0" applyNumberFormat="1" applyFont="1" applyFill="1" applyBorder="1" applyAlignment="1">
      <alignment horizontal="right" vertical="center" wrapText="1"/>
    </xf>
    <xf numFmtId="177" fontId="6" fillId="3" borderId="31" xfId="0" applyNumberFormat="1" applyFont="1" applyFill="1" applyBorder="1" applyAlignment="1">
      <alignment horizontal="right" vertical="center" wrapText="1"/>
    </xf>
    <xf numFmtId="178" fontId="6" fillId="4" borderId="31" xfId="0" applyNumberFormat="1" applyFont="1" applyFill="1" applyBorder="1" applyAlignment="1">
      <alignment horizontal="right" vertical="center" wrapText="1"/>
    </xf>
    <xf numFmtId="178" fontId="6" fillId="3" borderId="31" xfId="0" applyNumberFormat="1" applyFont="1" applyFill="1" applyBorder="1" applyAlignment="1">
      <alignment horizontal="right" vertical="center" wrapText="1"/>
    </xf>
    <xf numFmtId="178" fontId="6" fillId="3" borderId="31" xfId="0" applyNumberFormat="1" applyFont="1" applyFill="1" applyBorder="1" applyAlignment="1">
      <alignment vertical="center" wrapText="1"/>
    </xf>
    <xf numFmtId="41" fontId="6" fillId="0" borderId="19" xfId="0" applyNumberFormat="1" applyFont="1" applyBorder="1" applyAlignment="1">
      <alignment horizontal="right" vertical="center" wrapText="1"/>
    </xf>
    <xf numFmtId="41" fontId="6" fillId="3" borderId="0" xfId="0" applyNumberFormat="1" applyFont="1" applyFill="1" applyAlignment="1">
      <alignment horizontal="right" vertical="center" wrapText="1"/>
    </xf>
    <xf numFmtId="41" fontId="14" fillId="3" borderId="6" xfId="1" applyNumberFormat="1" applyFont="1" applyFill="1" applyBorder="1" applyAlignment="1">
      <alignment horizontal="right" vertical="center" wrapText="1"/>
    </xf>
    <xf numFmtId="41" fontId="6" fillId="0" borderId="31" xfId="0" applyNumberFormat="1" applyFont="1" applyBorder="1" applyAlignment="1">
      <alignment horizontal="right" vertical="center" wrapText="1"/>
    </xf>
    <xf numFmtId="41" fontId="6" fillId="3" borderId="31" xfId="1" applyNumberFormat="1" applyFont="1" applyFill="1" applyBorder="1" applyAlignment="1">
      <alignment horizontal="right" vertical="center" wrapText="1"/>
    </xf>
    <xf numFmtId="41" fontId="14" fillId="3" borderId="0" xfId="0" applyNumberFormat="1" applyFont="1" applyFill="1" applyAlignment="1">
      <alignment horizontal="right" vertical="center" wrapText="1"/>
    </xf>
    <xf numFmtId="41" fontId="14" fillId="0" borderId="31" xfId="0" applyNumberFormat="1" applyFont="1" applyBorder="1" applyAlignment="1">
      <alignment horizontal="right" vertical="center" wrapText="1"/>
    </xf>
    <xf numFmtId="41" fontId="14" fillId="3" borderId="3" xfId="1" applyNumberFormat="1" applyFont="1" applyFill="1" applyBorder="1" applyAlignment="1">
      <alignment horizontal="right" vertical="center" wrapText="1"/>
    </xf>
    <xf numFmtId="41" fontId="14" fillId="3" borderId="34" xfId="1" applyNumberFormat="1" applyFont="1" applyFill="1" applyBorder="1" applyAlignment="1">
      <alignment horizontal="right" vertical="center" wrapText="1"/>
    </xf>
    <xf numFmtId="41" fontId="14" fillId="0" borderId="34" xfId="0" applyNumberFormat="1" applyFont="1" applyBorder="1" applyAlignment="1">
      <alignment horizontal="right" vertical="center" wrapText="1"/>
    </xf>
    <xf numFmtId="41" fontId="6" fillId="0" borderId="35" xfId="0" applyNumberFormat="1" applyFont="1" applyBorder="1" applyAlignment="1">
      <alignment horizontal="right" vertical="center" wrapText="1"/>
    </xf>
    <xf numFmtId="41" fontId="6" fillId="0" borderId="0" xfId="1" applyNumberFormat="1" applyFont="1" applyFill="1" applyBorder="1" applyAlignment="1">
      <alignment horizontal="right" vertical="center" wrapText="1"/>
    </xf>
    <xf numFmtId="41" fontId="6" fillId="0" borderId="36" xfId="0" applyNumberFormat="1" applyFont="1" applyBorder="1" applyAlignment="1">
      <alignment horizontal="right" vertical="center" wrapText="1"/>
    </xf>
    <xf numFmtId="41" fontId="6" fillId="3" borderId="21" xfId="0" applyNumberFormat="1" applyFont="1" applyFill="1" applyBorder="1" applyAlignment="1">
      <alignment vertical="center" wrapText="1"/>
    </xf>
    <xf numFmtId="41" fontId="6" fillId="0" borderId="31" xfId="1" applyNumberFormat="1" applyFont="1" applyBorder="1" applyAlignment="1">
      <alignment horizontal="right" vertical="center" wrapText="1"/>
    </xf>
    <xf numFmtId="41" fontId="14" fillId="0" borderId="31" xfId="1" applyNumberFormat="1" applyFont="1" applyBorder="1" applyAlignment="1">
      <alignment horizontal="right" vertical="center" wrapText="1"/>
    </xf>
    <xf numFmtId="41" fontId="14" fillId="3" borderId="31" xfId="1" applyNumberFormat="1" applyFont="1" applyFill="1" applyBorder="1" applyAlignment="1">
      <alignment horizontal="right" vertical="center" wrapText="1"/>
    </xf>
    <xf numFmtId="178" fontId="6" fillId="0" borderId="31" xfId="0" applyNumberFormat="1" applyFont="1" applyBorder="1" applyAlignment="1">
      <alignment horizontal="right" vertical="center" wrapText="1"/>
    </xf>
    <xf numFmtId="178" fontId="6" fillId="0" borderId="31" xfId="0" applyNumberFormat="1" applyFont="1" applyBorder="1" applyAlignment="1">
      <alignment vertical="center" wrapText="1"/>
    </xf>
    <xf numFmtId="41" fontId="6" fillId="3" borderId="3" xfId="0" applyNumberFormat="1" applyFont="1" applyFill="1" applyBorder="1" applyAlignment="1">
      <alignment horizontal="right" vertical="center" wrapText="1"/>
    </xf>
    <xf numFmtId="41" fontId="6" fillId="3" borderId="3" xfId="3" applyNumberFormat="1" applyFont="1" applyFill="1" applyBorder="1" applyAlignment="1">
      <alignment horizontal="right" vertical="center" wrapText="1"/>
    </xf>
    <xf numFmtId="41" fontId="6" fillId="0" borderId="3" xfId="0" applyNumberFormat="1" applyFont="1" applyBorder="1" applyAlignment="1">
      <alignment horizontal="right" vertical="center" wrapText="1"/>
    </xf>
    <xf numFmtId="176" fontId="6" fillId="3" borderId="0" xfId="0" applyNumberFormat="1" applyFont="1" applyFill="1" applyBorder="1" applyAlignment="1">
      <alignment horizontal="right" vertical="center" wrapText="1"/>
    </xf>
    <xf numFmtId="176" fontId="6" fillId="3" borderId="25" xfId="0" applyNumberFormat="1" applyFont="1" applyFill="1" applyBorder="1" applyAlignment="1">
      <alignment horizontal="right" vertical="center" wrapText="1"/>
    </xf>
    <xf numFmtId="0" fontId="27" fillId="3" borderId="0" xfId="0" applyNumberFormat="1" applyFont="1" applyFill="1"/>
    <xf numFmtId="0" fontId="21" fillId="0" borderId="0" xfId="0" applyNumberFormat="1" applyFont="1" applyBorder="1" applyAlignment="1">
      <alignment horizontal="left"/>
    </xf>
    <xf numFmtId="4" fontId="16" fillId="0" borderId="25" xfId="0" applyNumberFormat="1" applyFont="1" applyFill="1" applyBorder="1"/>
    <xf numFmtId="171" fontId="6" fillId="3" borderId="31" xfId="0" applyNumberFormat="1" applyFont="1" applyFill="1" applyBorder="1" applyAlignment="1">
      <alignment horizontal="right" vertical="center" wrapText="1"/>
    </xf>
    <xf numFmtId="0" fontId="8" fillId="3" borderId="0" xfId="0" applyNumberFormat="1" applyFont="1" applyFill="1" applyBorder="1"/>
    <xf numFmtId="0" fontId="6" fillId="3" borderId="0" xfId="0" applyNumberFormat="1" applyFont="1" applyFill="1" applyBorder="1"/>
    <xf numFmtId="0" fontId="14" fillId="3" borderId="0" xfId="0" quotePrefix="1" applyNumberFormat="1" applyFont="1" applyFill="1" applyBorder="1" applyAlignment="1">
      <alignment horizontal="right" vertical="center" wrapText="1"/>
    </xf>
    <xf numFmtId="3" fontId="6" fillId="3" borderId="30" xfId="0" applyNumberFormat="1" applyFont="1" applyFill="1" applyBorder="1" applyAlignment="1">
      <alignment horizontal="right" vertical="center" wrapText="1"/>
    </xf>
    <xf numFmtId="3" fontId="6" fillId="3" borderId="31" xfId="0" applyNumberFormat="1" applyFont="1" applyFill="1" applyBorder="1" applyAlignment="1">
      <alignment horizontal="right" vertical="center" wrapText="1"/>
    </xf>
    <xf numFmtId="2" fontId="6" fillId="3" borderId="4" xfId="0" applyNumberFormat="1" applyFont="1" applyFill="1" applyBorder="1" applyAlignment="1">
      <alignment horizontal="right" vertical="center" wrapText="1"/>
    </xf>
    <xf numFmtId="164" fontId="6" fillId="3" borderId="31" xfId="0" applyNumberFormat="1" applyFont="1" applyFill="1" applyBorder="1" applyAlignment="1">
      <alignment horizontal="right" vertical="center" wrapText="1"/>
    </xf>
    <xf numFmtId="2" fontId="6" fillId="3" borderId="31" xfId="0" applyNumberFormat="1" applyFont="1" applyFill="1" applyBorder="1" applyAlignment="1">
      <alignment horizontal="right" vertical="center" wrapText="1"/>
    </xf>
    <xf numFmtId="43" fontId="6" fillId="3" borderId="4" xfId="1" applyNumberFormat="1" applyFont="1" applyFill="1" applyBorder="1" applyAlignment="1">
      <alignment horizontal="right" vertical="center" wrapText="1"/>
    </xf>
    <xf numFmtId="0" fontId="8" fillId="3" borderId="0" xfId="0" applyNumberFormat="1" applyFont="1" applyFill="1" applyBorder="1" applyAlignment="1">
      <alignment wrapText="1"/>
    </xf>
    <xf numFmtId="49" fontId="14" fillId="3" borderId="0" xfId="0" applyNumberFormat="1" applyFont="1" applyFill="1" applyBorder="1" applyAlignment="1">
      <alignment horizontal="left" vertical="top" wrapText="1"/>
    </xf>
    <xf numFmtId="166" fontId="6" fillId="3" borderId="31" xfId="1" applyNumberFormat="1" applyFont="1" applyFill="1" applyBorder="1" applyAlignment="1">
      <alignment horizontal="right" vertical="center" wrapText="1"/>
    </xf>
    <xf numFmtId="166" fontId="6" fillId="3" borderId="4" xfId="1" applyNumberFormat="1" applyFont="1" applyFill="1" applyBorder="1" applyAlignment="1">
      <alignment horizontal="right" vertical="center" wrapText="1"/>
    </xf>
    <xf numFmtId="0" fontId="6" fillId="3" borderId="30" xfId="0" applyNumberFormat="1" applyFont="1" applyFill="1" applyBorder="1" applyAlignment="1">
      <alignment horizontal="right" vertical="center" wrapText="1"/>
    </xf>
    <xf numFmtId="168" fontId="6" fillId="3" borderId="31" xfId="0" applyNumberFormat="1" applyFont="1" applyFill="1" applyBorder="1" applyAlignment="1">
      <alignment horizontal="right" vertical="center" wrapText="1"/>
    </xf>
    <xf numFmtId="1" fontId="6" fillId="3" borderId="4" xfId="0" applyNumberFormat="1" applyFont="1" applyFill="1" applyBorder="1" applyAlignment="1">
      <alignment horizontal="right" vertical="center" wrapText="1"/>
    </xf>
    <xf numFmtId="168" fontId="6" fillId="3" borderId="0" xfId="0" applyNumberFormat="1" applyFont="1" applyFill="1" applyBorder="1" applyAlignment="1">
      <alignment wrapText="1"/>
    </xf>
    <xf numFmtId="0" fontId="4" fillId="3" borderId="0" xfId="0" applyNumberFormat="1" applyFont="1" applyFill="1" applyAlignment="1">
      <alignment wrapText="1"/>
    </xf>
    <xf numFmtId="166" fontId="6" fillId="3" borderId="30" xfId="1" applyNumberFormat="1" applyFont="1" applyFill="1" applyBorder="1" applyAlignment="1">
      <alignment horizontal="right" vertical="center" wrapText="1"/>
    </xf>
    <xf numFmtId="169" fontId="6" fillId="3" borderId="31" xfId="1" applyNumberFormat="1" applyFont="1" applyFill="1" applyBorder="1" applyAlignment="1">
      <alignment horizontal="right" vertical="center" wrapText="1"/>
    </xf>
    <xf numFmtId="166" fontId="6" fillId="3" borderId="0" xfId="1" applyNumberFormat="1" applyFont="1" applyFill="1" applyBorder="1" applyAlignment="1">
      <alignment horizontal="right" vertical="center" wrapText="1"/>
    </xf>
    <xf numFmtId="49" fontId="8" fillId="3" borderId="0" xfId="0" applyNumberFormat="1" applyFont="1" applyFill="1" applyBorder="1" applyAlignment="1"/>
    <xf numFmtId="167" fontId="4" fillId="3" borderId="0" xfId="0" applyFont="1" applyFill="1" applyAlignment="1"/>
    <xf numFmtId="49" fontId="14" fillId="3" borderId="0" xfId="0" applyNumberFormat="1" applyFont="1" applyFill="1" applyBorder="1" applyAlignment="1"/>
    <xf numFmtId="49" fontId="6" fillId="3" borderId="0" xfId="0" applyNumberFormat="1" applyFont="1" applyFill="1" applyAlignment="1"/>
    <xf numFmtId="173" fontId="14" fillId="3" borderId="1" xfId="0" applyNumberFormat="1" applyFont="1" applyFill="1" applyBorder="1" applyAlignment="1">
      <alignment horizontal="right" vertical="center"/>
    </xf>
    <xf numFmtId="0" fontId="14" fillId="3" borderId="8" xfId="0" applyNumberFormat="1" applyFont="1" applyFill="1" applyBorder="1"/>
    <xf numFmtId="0" fontId="33" fillId="3" borderId="16" xfId="0" applyNumberFormat="1" applyFont="1" applyFill="1" applyBorder="1" applyAlignment="1">
      <alignment horizontal="right" vertical="center"/>
    </xf>
    <xf numFmtId="0" fontId="33" fillId="3" borderId="17" xfId="0" applyNumberFormat="1" applyFont="1" applyFill="1" applyBorder="1" applyAlignment="1">
      <alignment horizontal="right" vertical="center"/>
    </xf>
    <xf numFmtId="0" fontId="22" fillId="3" borderId="0" xfId="0" applyNumberFormat="1" applyFont="1" applyFill="1" applyBorder="1"/>
    <xf numFmtId="0" fontId="19" fillId="3" borderId="0" xfId="0" applyNumberFormat="1" applyFont="1" applyFill="1" applyBorder="1" applyAlignment="1">
      <alignment horizontal="left"/>
    </xf>
    <xf numFmtId="0" fontId="3" fillId="3" borderId="0" xfId="0" applyNumberFormat="1" applyFont="1" applyFill="1"/>
    <xf numFmtId="0" fontId="32" fillId="3" borderId="0" xfId="0" applyNumberFormat="1" applyFont="1" applyFill="1"/>
    <xf numFmtId="0" fontId="39" fillId="3" borderId="0" xfId="0" applyNumberFormat="1" applyFont="1" applyFill="1"/>
    <xf numFmtId="166" fontId="4" fillId="3" borderId="0" xfId="1" applyNumberFormat="1" applyFont="1" applyFill="1"/>
    <xf numFmtId="0" fontId="31" fillId="3" borderId="0" xfId="0" applyNumberFormat="1" applyFont="1" applyFill="1"/>
    <xf numFmtId="174" fontId="14" fillId="3" borderId="17" xfId="0" applyNumberFormat="1" applyFont="1" applyFill="1" applyBorder="1" applyAlignment="1">
      <alignment horizontal="right" vertical="center"/>
    </xf>
    <xf numFmtId="41" fontId="6" fillId="3" borderId="0" xfId="0" applyNumberFormat="1" applyFont="1" applyFill="1"/>
    <xf numFmtId="170" fontId="14" fillId="4" borderId="15" xfId="0" applyNumberFormat="1" applyFont="1" applyFill="1" applyBorder="1" applyAlignment="1">
      <alignment horizontal="right" vertical="center"/>
    </xf>
    <xf numFmtId="170" fontId="14" fillId="3" borderId="15" xfId="0" applyNumberFormat="1" applyFont="1" applyFill="1" applyBorder="1" applyAlignment="1">
      <alignment horizontal="right" vertical="center"/>
    </xf>
    <xf numFmtId="170" fontId="14" fillId="0" borderId="15" xfId="0" applyNumberFormat="1" applyFont="1" applyBorder="1" applyAlignment="1">
      <alignment horizontal="right" vertical="center"/>
    </xf>
    <xf numFmtId="170" fontId="14" fillId="0" borderId="15" xfId="0" applyNumberFormat="1" applyFont="1" applyFill="1" applyBorder="1" applyAlignment="1">
      <alignment horizontal="right" vertical="center"/>
    </xf>
    <xf numFmtId="0" fontId="14" fillId="7" borderId="6" xfId="0" applyNumberFormat="1" applyFont="1" applyFill="1" applyBorder="1" applyAlignment="1">
      <alignment horizontal="right" vertical="center" wrapText="1"/>
    </xf>
    <xf numFmtId="1" fontId="4" fillId="0" borderId="0" xfId="0" applyNumberFormat="1" applyFont="1"/>
    <xf numFmtId="176" fontId="6" fillId="4" borderId="0" xfId="0" applyNumberFormat="1" applyFont="1" applyFill="1" applyBorder="1" applyAlignment="1">
      <alignment horizontal="right" vertical="center" wrapText="1"/>
    </xf>
    <xf numFmtId="176" fontId="6" fillId="4" borderId="25" xfId="0" applyNumberFormat="1" applyFont="1" applyFill="1" applyBorder="1" applyAlignment="1">
      <alignment horizontal="right" vertical="center" wrapText="1"/>
    </xf>
    <xf numFmtId="41" fontId="4" fillId="8" borderId="45" xfId="0" applyNumberFormat="1" applyFont="1" applyFill="1" applyBorder="1"/>
    <xf numFmtId="41" fontId="6" fillId="7" borderId="38" xfId="3" applyNumberFormat="1" applyFont="1" applyFill="1" applyBorder="1"/>
    <xf numFmtId="41" fontId="6" fillId="7" borderId="31" xfId="3" applyNumberFormat="1" applyFont="1" applyFill="1" applyBorder="1" applyAlignment="1"/>
    <xf numFmtId="41" fontId="6" fillId="7" borderId="31" xfId="3" applyNumberFormat="1" applyFont="1" applyFill="1" applyBorder="1"/>
    <xf numFmtId="41" fontId="6" fillId="7" borderId="0" xfId="3" applyNumberFormat="1" applyFont="1" applyFill="1" applyBorder="1" applyAlignment="1">
      <alignment horizontal="right" vertical="center" wrapText="1"/>
    </xf>
    <xf numFmtId="41" fontId="34" fillId="7" borderId="41" xfId="3" applyNumberFormat="1" applyFont="1" applyFill="1" applyBorder="1" applyAlignment="1">
      <alignment horizontal="right" vertical="center" wrapText="1"/>
    </xf>
    <xf numFmtId="166" fontId="6" fillId="7" borderId="15" xfId="1" applyNumberFormat="1" applyFont="1" applyFill="1" applyBorder="1" applyAlignment="1">
      <alignment horizontal="right" vertical="center" wrapText="1"/>
    </xf>
    <xf numFmtId="3" fontId="6" fillId="7" borderId="7" xfId="1" applyNumberFormat="1" applyFont="1" applyFill="1" applyBorder="1" applyAlignment="1">
      <alignment horizontal="right" vertical="center" wrapText="1"/>
    </xf>
    <xf numFmtId="2" fontId="6" fillId="7" borderId="31" xfId="0" applyNumberFormat="1" applyFont="1" applyFill="1" applyBorder="1" applyAlignment="1">
      <alignment horizontal="right" vertical="center" wrapText="1"/>
    </xf>
    <xf numFmtId="164" fontId="6" fillId="7" borderId="31" xfId="0" applyNumberFormat="1" applyFont="1" applyFill="1" applyBorder="1" applyAlignment="1">
      <alignment horizontal="right" vertical="center" wrapText="1"/>
    </xf>
    <xf numFmtId="166" fontId="6" fillId="7" borderId="31" xfId="1" applyNumberFormat="1" applyFont="1" applyFill="1" applyBorder="1" applyAlignment="1">
      <alignment horizontal="right" vertical="center" wrapText="1"/>
    </xf>
    <xf numFmtId="4" fontId="4" fillId="0" borderId="0" xfId="0" applyNumberFormat="1" applyFont="1" applyFill="1" applyBorder="1"/>
    <xf numFmtId="0" fontId="14" fillId="4" borderId="30" xfId="0" applyNumberFormat="1" applyFont="1" applyFill="1" applyBorder="1" applyAlignment="1">
      <alignment horizontal="right" vertical="center" wrapText="1"/>
    </xf>
    <xf numFmtId="0" fontId="14" fillId="0" borderId="30" xfId="0" applyNumberFormat="1" applyFont="1" applyFill="1" applyBorder="1" applyAlignment="1">
      <alignment horizontal="right" vertical="center" wrapText="1"/>
    </xf>
    <xf numFmtId="164" fontId="14" fillId="3" borderId="30" xfId="0" applyNumberFormat="1" applyFont="1" applyFill="1" applyBorder="1" applyAlignment="1">
      <alignment horizontal="right" vertical="center" wrapText="1"/>
    </xf>
    <xf numFmtId="0" fontId="14" fillId="0" borderId="0" xfId="0" applyNumberFormat="1" applyFont="1" applyFill="1"/>
    <xf numFmtId="164" fontId="14" fillId="4" borderId="31" xfId="0" applyNumberFormat="1" applyFont="1" applyFill="1" applyBorder="1" applyAlignment="1">
      <alignment horizontal="right" vertical="center" wrapText="1"/>
    </xf>
    <xf numFmtId="164" fontId="14" fillId="0" borderId="31" xfId="0" applyNumberFormat="1" applyFont="1" applyFill="1" applyBorder="1" applyAlignment="1">
      <alignment horizontal="right" vertical="center" wrapText="1"/>
    </xf>
    <xf numFmtId="164" fontId="14" fillId="0" borderId="31" xfId="0" applyNumberFormat="1" applyFont="1" applyFill="1" applyBorder="1" applyAlignment="1">
      <alignment wrapText="1"/>
    </xf>
    <xf numFmtId="164" fontId="14" fillId="3" borderId="31" xfId="0" applyNumberFormat="1" applyFont="1" applyFill="1" applyBorder="1" applyAlignment="1">
      <alignment horizontal="right" vertical="center" wrapText="1"/>
    </xf>
    <xf numFmtId="164" fontId="14" fillId="0" borderId="0" xfId="0" applyNumberFormat="1" applyFont="1" applyFill="1"/>
    <xf numFmtId="0" fontId="14" fillId="3" borderId="3" xfId="0" applyNumberFormat="1" applyFont="1" applyFill="1" applyBorder="1" applyAlignment="1">
      <alignment horizontal="right" vertical="center" wrapText="1"/>
    </xf>
    <xf numFmtId="166" fontId="6" fillId="4" borderId="16" xfId="0" applyNumberFormat="1" applyFont="1" applyFill="1" applyBorder="1" applyAlignment="1">
      <alignment horizontal="right" vertical="center"/>
    </xf>
    <xf numFmtId="166" fontId="6" fillId="3" borderId="16" xfId="0" applyNumberFormat="1" applyFont="1" applyFill="1" applyBorder="1" applyAlignment="1">
      <alignment horizontal="right" vertical="center"/>
    </xf>
    <xf numFmtId="166" fontId="6" fillId="0" borderId="16" xfId="0" applyNumberFormat="1" applyFont="1" applyBorder="1" applyAlignment="1">
      <alignment horizontal="right" vertical="center"/>
    </xf>
    <xf numFmtId="166" fontId="6" fillId="0" borderId="16" xfId="1" applyNumberFormat="1" applyFont="1" applyBorder="1" applyAlignment="1">
      <alignment vertical="center"/>
    </xf>
    <xf numFmtId="166" fontId="6" fillId="0" borderId="16" xfId="0" applyNumberFormat="1" applyFont="1" applyFill="1" applyBorder="1" applyAlignment="1">
      <alignment horizontal="right" vertical="center"/>
    </xf>
    <xf numFmtId="166" fontId="6" fillId="0" borderId="16" xfId="1" applyNumberFormat="1" applyFont="1" applyFill="1" applyBorder="1" applyAlignment="1">
      <alignment vertical="center"/>
    </xf>
    <xf numFmtId="166" fontId="6" fillId="4" borderId="20" xfId="0" applyNumberFormat="1" applyFont="1" applyFill="1" applyBorder="1" applyAlignment="1">
      <alignment horizontal="right" vertical="center"/>
    </xf>
    <xf numFmtId="166" fontId="6" fillId="3" borderId="20" xfId="0" applyNumberFormat="1" applyFont="1" applyFill="1" applyBorder="1" applyAlignment="1">
      <alignment horizontal="right" vertical="center"/>
    </xf>
    <xf numFmtId="166" fontId="6" fillId="0" borderId="20" xfId="0" applyNumberFormat="1" applyFont="1" applyFill="1" applyBorder="1" applyAlignment="1">
      <alignment horizontal="right" vertical="center"/>
    </xf>
    <xf numFmtId="166" fontId="6" fillId="0" borderId="20" xfId="1" applyNumberFormat="1" applyFont="1" applyFill="1" applyBorder="1" applyAlignment="1">
      <alignment vertical="center"/>
    </xf>
    <xf numFmtId="166" fontId="14" fillId="4" borderId="20" xfId="0" applyNumberFormat="1" applyFont="1" applyFill="1" applyBorder="1" applyAlignment="1">
      <alignment horizontal="right" vertical="center"/>
    </xf>
    <xf numFmtId="166" fontId="14" fillId="3" borderId="20" xfId="0" applyNumberFormat="1" applyFont="1" applyFill="1" applyBorder="1" applyAlignment="1">
      <alignment horizontal="right" vertical="center"/>
    </xf>
    <xf numFmtId="166" fontId="14" fillId="0" borderId="20" xfId="0" applyNumberFormat="1" applyFont="1" applyFill="1" applyBorder="1" applyAlignment="1">
      <alignment horizontal="right" vertical="center"/>
    </xf>
    <xf numFmtId="166" fontId="14" fillId="0" borderId="20" xfId="1" applyNumberFormat="1" applyFont="1" applyFill="1" applyBorder="1" applyAlignment="1">
      <alignment vertical="center"/>
    </xf>
    <xf numFmtId="166" fontId="6" fillId="4" borderId="17" xfId="0" applyNumberFormat="1" applyFont="1" applyFill="1" applyBorder="1" applyAlignment="1">
      <alignment horizontal="right" vertical="center"/>
    </xf>
    <xf numFmtId="166" fontId="6" fillId="3" borderId="17" xfId="0" applyNumberFormat="1" applyFont="1" applyFill="1" applyBorder="1" applyAlignment="1">
      <alignment horizontal="right" vertical="center"/>
    </xf>
    <xf numFmtId="166" fontId="6" fillId="0" borderId="17" xfId="0" applyNumberFormat="1" applyFont="1" applyBorder="1" applyAlignment="1">
      <alignment horizontal="right" vertical="center"/>
    </xf>
    <xf numFmtId="166" fontId="6" fillId="0" borderId="17" xfId="0" applyNumberFormat="1" applyFont="1" applyFill="1" applyBorder="1" applyAlignment="1">
      <alignment horizontal="right" vertical="center"/>
    </xf>
    <xf numFmtId="166" fontId="14" fillId="4" borderId="16" xfId="1" applyNumberFormat="1" applyFont="1" applyFill="1" applyBorder="1" applyAlignment="1">
      <alignment horizontal="right" vertical="center"/>
    </xf>
    <xf numFmtId="166" fontId="14" fillId="3" borderId="16" xfId="1" applyNumberFormat="1" applyFont="1" applyFill="1" applyBorder="1" applyAlignment="1">
      <alignment horizontal="right" vertical="center"/>
    </xf>
    <xf numFmtId="166" fontId="14" fillId="0" borderId="16" xfId="1" applyNumberFormat="1" applyFont="1" applyBorder="1" applyAlignment="1">
      <alignment horizontal="right" vertical="center"/>
    </xf>
    <xf numFmtId="166" fontId="14" fillId="0" borderId="16" xfId="0" applyNumberFormat="1" applyFont="1" applyFill="1" applyBorder="1" applyAlignment="1">
      <alignment horizontal="right" vertical="center"/>
    </xf>
    <xf numFmtId="166" fontId="14" fillId="0" borderId="16" xfId="0" applyNumberFormat="1" applyFont="1" applyBorder="1" applyAlignment="1">
      <alignment horizontal="right" vertical="center"/>
    </xf>
    <xf numFmtId="166" fontId="6" fillId="0" borderId="20" xfId="0" applyNumberFormat="1" applyFont="1" applyBorder="1" applyAlignment="1">
      <alignment horizontal="right" vertical="center"/>
    </xf>
    <xf numFmtId="166" fontId="14" fillId="0" borderId="20" xfId="0" applyNumberFormat="1" applyFont="1" applyBorder="1" applyAlignment="1">
      <alignment horizontal="right" vertical="center"/>
    </xf>
    <xf numFmtId="166" fontId="6" fillId="0" borderId="16" xfId="1" applyNumberFormat="1" applyFont="1" applyBorder="1" applyAlignment="1">
      <alignment horizontal="right" vertical="center"/>
    </xf>
    <xf numFmtId="166" fontId="6" fillId="4" borderId="47" xfId="0" applyNumberFormat="1" applyFont="1" applyFill="1" applyBorder="1" applyAlignment="1">
      <alignment horizontal="right" vertical="center"/>
    </xf>
    <xf numFmtId="166" fontId="6" fillId="3" borderId="47" xfId="0" applyNumberFormat="1" applyFont="1" applyFill="1" applyBorder="1" applyAlignment="1">
      <alignment horizontal="right" vertical="center"/>
    </xf>
    <xf numFmtId="166" fontId="6" fillId="0" borderId="47" xfId="1" applyNumberFormat="1" applyFont="1" applyBorder="1" applyAlignment="1">
      <alignment horizontal="right" vertical="center"/>
    </xf>
    <xf numFmtId="166" fontId="6" fillId="0" borderId="20" xfId="1" applyNumberFormat="1" applyFont="1" applyBorder="1" applyAlignment="1">
      <alignment horizontal="right" vertical="center"/>
    </xf>
    <xf numFmtId="166" fontId="6" fillId="0" borderId="20" xfId="1" applyNumberFormat="1" applyFont="1" applyFill="1" applyBorder="1" applyAlignment="1">
      <alignment horizontal="right" vertical="center"/>
    </xf>
    <xf numFmtId="166" fontId="6" fillId="4" borderId="54" xfId="0" applyNumberFormat="1" applyFont="1" applyFill="1" applyBorder="1" applyAlignment="1">
      <alignment horizontal="right" vertical="center"/>
    </xf>
    <xf numFmtId="166" fontId="6" fillId="3" borderId="54" xfId="0" applyNumberFormat="1" applyFont="1" applyFill="1" applyBorder="1" applyAlignment="1">
      <alignment horizontal="right" vertical="center"/>
    </xf>
    <xf numFmtId="166" fontId="14" fillId="0" borderId="20" xfId="1" applyNumberFormat="1" applyFont="1" applyBorder="1" applyAlignment="1">
      <alignment horizontal="right" vertical="center"/>
    </xf>
    <xf numFmtId="166" fontId="14" fillId="3" borderId="20" xfId="1" applyNumberFormat="1" applyFont="1" applyFill="1" applyBorder="1" applyAlignment="1">
      <alignment horizontal="right" vertical="center"/>
    </xf>
    <xf numFmtId="166" fontId="14" fillId="0" borderId="20" xfId="1" applyNumberFormat="1" applyFont="1" applyFill="1" applyBorder="1" applyAlignment="1">
      <alignment horizontal="right" vertical="center"/>
    </xf>
    <xf numFmtId="166" fontId="14" fillId="4" borderId="0" xfId="0" applyNumberFormat="1" applyFont="1" applyFill="1" applyBorder="1" applyAlignment="1">
      <alignment horizontal="right" vertical="center"/>
    </xf>
    <xf numFmtId="166" fontId="14" fillId="3" borderId="0" xfId="0" applyNumberFormat="1" applyFont="1" applyFill="1" applyBorder="1" applyAlignment="1">
      <alignment horizontal="right" vertical="center"/>
    </xf>
    <xf numFmtId="166" fontId="14" fillId="0" borderId="0" xfId="0" applyNumberFormat="1" applyFont="1" applyFill="1" applyBorder="1" applyAlignment="1">
      <alignment horizontal="right" vertical="center"/>
    </xf>
    <xf numFmtId="166" fontId="14" fillId="3" borderId="0" xfId="1" applyNumberFormat="1" applyFont="1" applyFill="1" applyBorder="1" applyAlignment="1">
      <alignment horizontal="right" vertical="center"/>
    </xf>
    <xf numFmtId="166" fontId="14" fillId="4" borderId="26" xfId="0" applyNumberFormat="1" applyFont="1" applyFill="1" applyBorder="1" applyAlignment="1">
      <alignment horizontal="right" vertical="center"/>
    </xf>
    <xf numFmtId="166" fontId="14" fillId="3" borderId="26" xfId="0" applyNumberFormat="1" applyFont="1" applyFill="1" applyBorder="1" applyAlignment="1">
      <alignment horizontal="right" vertical="center"/>
    </xf>
    <xf numFmtId="166" fontId="14" fillId="0" borderId="26" xfId="0" applyNumberFormat="1" applyFont="1" applyFill="1" applyBorder="1" applyAlignment="1">
      <alignment horizontal="right" vertical="center"/>
    </xf>
    <xf numFmtId="166" fontId="14" fillId="3" borderId="26" xfId="1" applyNumberFormat="1" applyFont="1" applyFill="1" applyBorder="1" applyAlignment="1">
      <alignment horizontal="right" vertical="center"/>
    </xf>
    <xf numFmtId="166" fontId="14" fillId="4" borderId="16" xfId="1" applyNumberFormat="1" applyFont="1" applyFill="1" applyBorder="1" applyAlignment="1">
      <alignment horizontal="right" vertical="center" wrapText="1"/>
    </xf>
    <xf numFmtId="166" fontId="14" fillId="0" borderId="16" xfId="1" applyNumberFormat="1" applyFont="1" applyBorder="1" applyAlignment="1">
      <alignment horizontal="right" vertical="center" wrapText="1"/>
    </xf>
    <xf numFmtId="166" fontId="14" fillId="0" borderId="16" xfId="0" applyNumberFormat="1" applyFont="1" applyBorder="1" applyAlignment="1">
      <alignment vertical="center" wrapText="1"/>
    </xf>
    <xf numFmtId="166" fontId="6" fillId="4" borderId="16" xfId="0" applyNumberFormat="1" applyFont="1" applyFill="1" applyBorder="1" applyAlignment="1">
      <alignment horizontal="right" vertical="center" wrapText="1"/>
    </xf>
    <xf numFmtId="166" fontId="6" fillId="0" borderId="16" xfId="0" applyNumberFormat="1" applyFont="1" applyBorder="1" applyAlignment="1">
      <alignment horizontal="right" vertical="center" wrapText="1"/>
    </xf>
    <xf numFmtId="166" fontId="6" fillId="0" borderId="16" xfId="0" applyNumberFormat="1" applyFont="1" applyBorder="1" applyAlignment="1">
      <alignment vertical="center" wrapText="1"/>
    </xf>
    <xf numFmtId="166" fontId="6" fillId="4" borderId="20" xfId="0" applyNumberFormat="1" applyFont="1" applyFill="1" applyBorder="1" applyAlignment="1">
      <alignment horizontal="right" vertical="center" wrapText="1"/>
    </xf>
    <xf numFmtId="166" fontId="6" fillId="0" borderId="20" xfId="0" applyNumberFormat="1" applyFont="1" applyBorder="1" applyAlignment="1">
      <alignment horizontal="right" vertical="center" wrapText="1"/>
    </xf>
    <xf numFmtId="166" fontId="6" fillId="0" borderId="20" xfId="0" applyNumberFormat="1" applyFont="1" applyBorder="1" applyAlignment="1">
      <alignment vertical="center" wrapText="1"/>
    </xf>
    <xf numFmtId="166" fontId="14" fillId="4" borderId="20" xfId="0" applyNumberFormat="1" applyFont="1" applyFill="1" applyBorder="1" applyAlignment="1">
      <alignment horizontal="right" vertical="center" wrapText="1"/>
    </xf>
    <xf numFmtId="166" fontId="14" fillId="0" borderId="20" xfId="0" applyNumberFormat="1" applyFont="1" applyBorder="1" applyAlignment="1">
      <alignment horizontal="right" vertical="center" wrapText="1"/>
    </xf>
    <xf numFmtId="166" fontId="14" fillId="0" borderId="20" xfId="0" applyNumberFormat="1" applyFont="1" applyBorder="1" applyAlignment="1">
      <alignment vertical="center" wrapText="1"/>
    </xf>
    <xf numFmtId="166" fontId="6" fillId="0" borderId="20" xfId="1" applyNumberFormat="1" applyFont="1" applyBorder="1" applyAlignment="1">
      <alignment vertical="center" wrapText="1"/>
    </xf>
    <xf numFmtId="166" fontId="6" fillId="0" borderId="20" xfId="1" applyNumberFormat="1" applyFont="1" applyBorder="1" applyAlignment="1">
      <alignment horizontal="right" vertical="center" wrapText="1"/>
    </xf>
    <xf numFmtId="166" fontId="6" fillId="4" borderId="0" xfId="0" applyNumberFormat="1" applyFont="1" applyFill="1" applyAlignment="1">
      <alignment horizontal="right"/>
    </xf>
    <xf numFmtId="166" fontId="6" fillId="0" borderId="0" xfId="0" applyNumberFormat="1" applyFont="1" applyFill="1" applyAlignment="1">
      <alignment horizontal="right"/>
    </xf>
    <xf numFmtId="166" fontId="6" fillId="0" borderId="0" xfId="0" applyNumberFormat="1" applyFont="1" applyFill="1" applyAlignment="1">
      <alignment wrapText="1"/>
    </xf>
    <xf numFmtId="166" fontId="6" fillId="3" borderId="0" xfId="0" applyNumberFormat="1" applyFont="1" applyFill="1"/>
    <xf numFmtId="166" fontId="6" fillId="0" borderId="0" xfId="0" applyNumberFormat="1" applyFont="1" applyFill="1" applyBorder="1"/>
    <xf numFmtId="166" fontId="4" fillId="0" borderId="0" xfId="1" applyNumberFormat="1" applyFont="1" applyFill="1"/>
    <xf numFmtId="166" fontId="4" fillId="0" borderId="55" xfId="0" applyNumberFormat="1" applyFont="1" applyFill="1" applyBorder="1"/>
    <xf numFmtId="166" fontId="14" fillId="0" borderId="20" xfId="1" applyNumberFormat="1" applyFont="1" applyBorder="1" applyAlignment="1">
      <alignment horizontal="right" vertical="center" wrapText="1"/>
    </xf>
    <xf numFmtId="166" fontId="6" fillId="4" borderId="27" xfId="0" applyNumberFormat="1" applyFont="1" applyFill="1" applyBorder="1" applyAlignment="1">
      <alignment horizontal="right" vertical="center" wrapText="1"/>
    </xf>
    <xf numFmtId="166" fontId="6" fillId="0" borderId="27" xfId="0" applyNumberFormat="1" applyFont="1" applyBorder="1" applyAlignment="1">
      <alignment horizontal="right" vertical="center" wrapText="1"/>
    </xf>
    <xf numFmtId="166" fontId="6" fillId="0" borderId="27" xfId="0" applyNumberFormat="1" applyFont="1" applyBorder="1" applyAlignment="1">
      <alignment vertical="center" wrapText="1"/>
    </xf>
    <xf numFmtId="166" fontId="6" fillId="3" borderId="27" xfId="0" applyNumberFormat="1" applyFont="1" applyFill="1" applyBorder="1" applyAlignment="1">
      <alignment horizontal="right" vertical="center"/>
    </xf>
    <xf numFmtId="166" fontId="6" fillId="0" borderId="27" xfId="0" applyNumberFormat="1" applyFont="1" applyFill="1" applyBorder="1" applyAlignment="1">
      <alignment horizontal="right" vertical="center"/>
    </xf>
    <xf numFmtId="166" fontId="14" fillId="4" borderId="20" xfId="1" applyNumberFormat="1" applyFont="1" applyFill="1" applyBorder="1" applyAlignment="1">
      <alignment horizontal="right" vertical="center" wrapText="1"/>
    </xf>
    <xf numFmtId="166" fontId="6" fillId="4" borderId="16" xfId="1" applyNumberFormat="1" applyFont="1" applyFill="1" applyBorder="1" applyAlignment="1">
      <alignment horizontal="right" vertical="center" wrapText="1"/>
    </xf>
    <xf numFmtId="166" fontId="6" fillId="0" borderId="16" xfId="1" applyNumberFormat="1" applyFont="1" applyBorder="1" applyAlignment="1">
      <alignment horizontal="right" vertical="center" wrapText="1"/>
    </xf>
    <xf numFmtId="166" fontId="6" fillId="3" borderId="16" xfId="1" applyNumberFormat="1" applyFont="1" applyFill="1" applyBorder="1" applyAlignment="1">
      <alignment horizontal="right" vertical="center"/>
    </xf>
    <xf numFmtId="166" fontId="6" fillId="4" borderId="17" xfId="0" applyNumberFormat="1" applyFont="1" applyFill="1" applyBorder="1" applyAlignment="1">
      <alignment horizontal="right" vertical="center" wrapText="1"/>
    </xf>
    <xf numFmtId="166" fontId="6" fillId="0" borderId="17" xfId="0" applyNumberFormat="1" applyFont="1" applyBorder="1" applyAlignment="1">
      <alignment horizontal="right" vertical="center" wrapText="1"/>
    </xf>
    <xf numFmtId="166" fontId="6" fillId="0" borderId="17" xfId="0" applyNumberFormat="1" applyFont="1" applyBorder="1" applyAlignment="1">
      <alignment vertical="center" wrapText="1"/>
    </xf>
    <xf numFmtId="166" fontId="6" fillId="0" borderId="15" xfId="1" applyNumberFormat="1" applyFont="1" applyFill="1" applyBorder="1" applyAlignment="1">
      <alignment horizontal="right" vertical="center"/>
    </xf>
    <xf numFmtId="3" fontId="6" fillId="4" borderId="32" xfId="0" applyNumberFormat="1" applyFont="1" applyFill="1" applyBorder="1" applyAlignment="1">
      <alignment horizontal="right" vertical="center"/>
    </xf>
    <xf numFmtId="3" fontId="6" fillId="3" borderId="32"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 fontId="6" fillId="4" borderId="16" xfId="0" applyNumberFormat="1" applyFont="1" applyFill="1" applyBorder="1" applyAlignment="1">
      <alignment horizontal="right" vertical="center"/>
    </xf>
    <xf numFmtId="3" fontId="6" fillId="3" borderId="16" xfId="0" applyNumberFormat="1" applyFont="1" applyFill="1" applyBorder="1" applyAlignment="1">
      <alignment horizontal="right" vertical="center"/>
    </xf>
    <xf numFmtId="3" fontId="6" fillId="0" borderId="16" xfId="0" applyNumberFormat="1" applyFont="1" applyFill="1" applyBorder="1" applyAlignment="1">
      <alignment horizontal="right" vertical="center"/>
    </xf>
    <xf numFmtId="3" fontId="6" fillId="4" borderId="0"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3" fontId="14" fillId="4" borderId="18" xfId="0" applyNumberFormat="1" applyFont="1" applyFill="1" applyBorder="1" applyAlignment="1">
      <alignment horizontal="right" vertical="center"/>
    </xf>
    <xf numFmtId="3" fontId="14" fillId="3" borderId="18" xfId="0" applyNumberFormat="1" applyFont="1" applyFill="1" applyBorder="1" applyAlignment="1">
      <alignment horizontal="right" vertical="center"/>
    </xf>
    <xf numFmtId="3" fontId="14" fillId="0" borderId="18" xfId="0" applyNumberFormat="1" applyFont="1" applyFill="1" applyBorder="1" applyAlignment="1">
      <alignment horizontal="right" vertical="center"/>
    </xf>
    <xf numFmtId="3" fontId="35" fillId="0" borderId="16" xfId="0" applyNumberFormat="1" applyFont="1" applyFill="1" applyBorder="1" applyAlignment="1">
      <alignment horizontal="right" vertical="center"/>
    </xf>
    <xf numFmtId="3" fontId="14" fillId="0" borderId="27" xfId="0" applyNumberFormat="1" applyFont="1" applyFill="1" applyBorder="1" applyAlignment="1">
      <alignment horizontal="right" vertical="center"/>
    </xf>
    <xf numFmtId="3" fontId="38" fillId="0" borderId="27" xfId="0" applyNumberFormat="1" applyFont="1" applyFill="1" applyBorder="1" applyAlignment="1">
      <alignment horizontal="right" vertical="center"/>
    </xf>
    <xf numFmtId="3" fontId="6" fillId="4" borderId="33" xfId="0" applyNumberFormat="1" applyFont="1" applyFill="1" applyBorder="1" applyAlignment="1">
      <alignment horizontal="right" vertical="center"/>
    </xf>
    <xf numFmtId="3" fontId="6" fillId="3" borderId="33" xfId="0" applyNumberFormat="1" applyFont="1" applyFill="1" applyBorder="1" applyAlignment="1">
      <alignment horizontal="right" vertical="center"/>
    </xf>
    <xf numFmtId="3" fontId="6" fillId="0" borderId="33" xfId="0" applyNumberFormat="1" applyFont="1" applyFill="1" applyBorder="1" applyAlignment="1">
      <alignment horizontal="right" vertical="center"/>
    </xf>
    <xf numFmtId="3" fontId="34" fillId="4" borderId="17" xfId="0" applyNumberFormat="1" applyFont="1" applyFill="1" applyBorder="1" applyAlignment="1">
      <alignment horizontal="right" vertical="center"/>
    </xf>
    <xf numFmtId="3" fontId="34" fillId="3" borderId="17"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38" fillId="0" borderId="17" xfId="0" applyNumberFormat="1" applyFont="1" applyFill="1" applyBorder="1" applyAlignment="1">
      <alignment horizontal="right" vertical="center"/>
    </xf>
    <xf numFmtId="3" fontId="6" fillId="4" borderId="25" xfId="0" applyNumberFormat="1" applyFont="1" applyFill="1" applyBorder="1" applyAlignment="1">
      <alignment horizontal="right" vertical="center"/>
    </xf>
    <xf numFmtId="3" fontId="6" fillId="3" borderId="25" xfId="0" applyNumberFormat="1" applyFont="1" applyFill="1" applyBorder="1" applyAlignment="1">
      <alignment horizontal="right" vertical="center"/>
    </xf>
    <xf numFmtId="3" fontId="6" fillId="0" borderId="25" xfId="0" applyNumberFormat="1" applyFont="1" applyFill="1" applyBorder="1" applyAlignment="1">
      <alignment horizontal="right" vertical="center"/>
    </xf>
    <xf numFmtId="3" fontId="6" fillId="4" borderId="20" xfId="0" applyNumberFormat="1" applyFont="1" applyFill="1" applyBorder="1" applyAlignment="1">
      <alignment horizontal="right" vertical="center"/>
    </xf>
    <xf numFmtId="3" fontId="6" fillId="3" borderId="20" xfId="0" applyNumberFormat="1" applyFont="1" applyFill="1" applyBorder="1" applyAlignment="1">
      <alignment horizontal="right" vertical="center"/>
    </xf>
    <xf numFmtId="3" fontId="6" fillId="0" borderId="20" xfId="0" applyNumberFormat="1" applyFont="1" applyFill="1" applyBorder="1" applyAlignment="1">
      <alignment horizontal="right" vertical="center"/>
    </xf>
    <xf numFmtId="3" fontId="14" fillId="4" borderId="16" xfId="0" applyNumberFormat="1" applyFont="1" applyFill="1" applyBorder="1" applyAlignment="1">
      <alignment horizontal="right" vertical="center"/>
    </xf>
    <xf numFmtId="3" fontId="14" fillId="3" borderId="16" xfId="0" applyNumberFormat="1" applyFont="1" applyFill="1" applyBorder="1" applyAlignment="1">
      <alignment horizontal="right" vertical="center"/>
    </xf>
    <xf numFmtId="3" fontId="14" fillId="0" borderId="16" xfId="0" applyNumberFormat="1" applyFont="1" applyFill="1" applyBorder="1" applyAlignment="1">
      <alignment horizontal="right" vertical="center"/>
    </xf>
    <xf numFmtId="3" fontId="6" fillId="0" borderId="16" xfId="0" applyNumberFormat="1" applyFont="1" applyFill="1" applyBorder="1" applyAlignment="1">
      <alignment horizontal="right"/>
    </xf>
    <xf numFmtId="3" fontId="6" fillId="4" borderId="16" xfId="0" applyNumberFormat="1" applyFont="1" applyFill="1" applyBorder="1" applyAlignment="1">
      <alignment horizontal="right"/>
    </xf>
    <xf numFmtId="3" fontId="6" fillId="3" borderId="16" xfId="0" applyNumberFormat="1" applyFont="1" applyFill="1" applyBorder="1" applyAlignment="1">
      <alignment horizontal="right"/>
    </xf>
    <xf numFmtId="3" fontId="6" fillId="0" borderId="0" xfId="1" applyNumberFormat="1" applyFont="1" applyFill="1" applyBorder="1" applyAlignment="1">
      <alignment horizontal="right" vertical="center"/>
    </xf>
    <xf numFmtId="3" fontId="38" fillId="0" borderId="18" xfId="0" applyNumberFormat="1" applyFont="1" applyFill="1" applyBorder="1" applyAlignment="1">
      <alignment horizontal="right" vertical="center"/>
    </xf>
    <xf numFmtId="3" fontId="6" fillId="4" borderId="22" xfId="0" applyNumberFormat="1" applyFont="1" applyFill="1" applyBorder="1" applyAlignment="1">
      <alignment horizontal="right" vertical="center"/>
    </xf>
    <xf numFmtId="3" fontId="6" fillId="3" borderId="22" xfId="0" applyNumberFormat="1" applyFont="1" applyFill="1" applyBorder="1" applyAlignment="1">
      <alignment horizontal="right" vertical="center"/>
    </xf>
    <xf numFmtId="3" fontId="6" fillId="0" borderId="22" xfId="0" applyNumberFormat="1" applyFont="1" applyFill="1" applyBorder="1" applyAlignment="1">
      <alignment horizontal="right" vertical="center"/>
    </xf>
    <xf numFmtId="166" fontId="14" fillId="4" borderId="29" xfId="0" applyNumberFormat="1" applyFont="1" applyFill="1" applyBorder="1" applyAlignment="1">
      <alignment horizontal="right" vertical="center"/>
    </xf>
    <xf numFmtId="166" fontId="14" fillId="0" borderId="29" xfId="0" applyNumberFormat="1" applyFont="1" applyBorder="1" applyAlignment="1">
      <alignment horizontal="right" vertical="center"/>
    </xf>
    <xf numFmtId="166" fontId="4" fillId="8" borderId="45" xfId="0" applyNumberFormat="1" applyFont="1" applyFill="1" applyBorder="1"/>
    <xf numFmtId="166" fontId="4" fillId="5" borderId="45" xfId="0" applyNumberFormat="1" applyFont="1" applyFill="1" applyBorder="1"/>
    <xf numFmtId="166" fontId="6" fillId="4" borderId="3" xfId="0" applyNumberFormat="1" applyFont="1" applyFill="1" applyBorder="1" applyAlignment="1">
      <alignment horizontal="right" vertical="center"/>
    </xf>
    <xf numFmtId="166" fontId="6" fillId="0" borderId="3" xfId="0" applyNumberFormat="1" applyFont="1" applyBorder="1" applyAlignment="1">
      <alignment horizontal="right" vertical="center"/>
    </xf>
    <xf numFmtId="166" fontId="14" fillId="4" borderId="16" xfId="0" applyNumberFormat="1" applyFont="1" applyFill="1" applyBorder="1" applyAlignment="1">
      <alignment horizontal="right" vertical="center"/>
    </xf>
    <xf numFmtId="166" fontId="14" fillId="4" borderId="3" xfId="0" applyNumberFormat="1" applyFont="1" applyFill="1" applyBorder="1" applyAlignment="1">
      <alignment horizontal="right" vertical="center"/>
    </xf>
    <xf numFmtId="166" fontId="14" fillId="0" borderId="3" xfId="0" applyNumberFormat="1" applyFont="1" applyBorder="1" applyAlignment="1">
      <alignment horizontal="right" vertical="center"/>
    </xf>
    <xf numFmtId="166" fontId="6" fillId="4" borderId="16" xfId="1" applyNumberFormat="1" applyFont="1" applyFill="1" applyBorder="1" applyAlignment="1">
      <alignment horizontal="right" vertical="center"/>
    </xf>
    <xf numFmtId="166" fontId="14" fillId="0" borderId="25" xfId="0" applyNumberFormat="1" applyFont="1" applyFill="1" applyBorder="1"/>
    <xf numFmtId="166" fontId="6" fillId="0" borderId="51" xfId="0" applyNumberFormat="1" applyFont="1" applyBorder="1" applyAlignment="1">
      <alignment horizontal="right" vertical="center"/>
    </xf>
    <xf numFmtId="166" fontId="6" fillId="4" borderId="32" xfId="1" applyNumberFormat="1" applyFont="1" applyFill="1" applyBorder="1" applyAlignment="1">
      <alignment horizontal="right" vertical="center"/>
    </xf>
    <xf numFmtId="166" fontId="6" fillId="0" borderId="32" xfId="1" applyNumberFormat="1" applyFont="1" applyBorder="1" applyAlignment="1">
      <alignment horizontal="right" vertical="center"/>
    </xf>
    <xf numFmtId="166" fontId="6" fillId="4" borderId="51" xfId="0" applyNumberFormat="1" applyFont="1" applyFill="1" applyBorder="1" applyAlignment="1">
      <alignment horizontal="right" vertical="center"/>
    </xf>
    <xf numFmtId="166" fontId="6" fillId="4" borderId="52" xfId="0" applyNumberFormat="1" applyFont="1" applyFill="1" applyBorder="1" applyAlignment="1">
      <alignment horizontal="right" vertical="center"/>
    </xf>
    <xf numFmtId="166" fontId="6" fillId="0" borderId="52" xfId="0" applyNumberFormat="1" applyFont="1" applyBorder="1" applyAlignment="1">
      <alignment horizontal="right" vertical="center"/>
    </xf>
    <xf numFmtId="166" fontId="14" fillId="4" borderId="0" xfId="1" applyNumberFormat="1" applyFont="1" applyFill="1" applyBorder="1" applyAlignment="1">
      <alignment horizontal="right" vertical="center"/>
    </xf>
    <xf numFmtId="166" fontId="14" fillId="0" borderId="0" xfId="1" applyNumberFormat="1" applyFont="1" applyFill="1" applyBorder="1" applyAlignment="1">
      <alignment horizontal="right" vertical="center"/>
    </xf>
    <xf numFmtId="166" fontId="6" fillId="4" borderId="11" xfId="1" applyNumberFormat="1" applyFont="1" applyFill="1" applyBorder="1" applyAlignment="1">
      <alignment horizontal="right" vertical="center"/>
    </xf>
    <xf numFmtId="166" fontId="6" fillId="0" borderId="11" xfId="1" applyNumberFormat="1" applyFont="1" applyFill="1" applyBorder="1" applyAlignment="1">
      <alignment horizontal="right" vertical="center"/>
    </xf>
    <xf numFmtId="166" fontId="6" fillId="4" borderId="0" xfId="1" applyNumberFormat="1" applyFont="1" applyFill="1" applyBorder="1" applyAlignment="1">
      <alignment horizontal="right" vertical="center"/>
    </xf>
    <xf numFmtId="166" fontId="6" fillId="0" borderId="0" xfId="1" applyNumberFormat="1" applyFont="1" applyFill="1" applyBorder="1" applyAlignment="1">
      <alignment horizontal="right" vertical="center"/>
    </xf>
    <xf numFmtId="166" fontId="14" fillId="4" borderId="27" xfId="1" applyNumberFormat="1" applyFont="1" applyFill="1" applyBorder="1" applyAlignment="1">
      <alignment horizontal="right" vertical="center"/>
    </xf>
    <xf numFmtId="166" fontId="14" fillId="0" borderId="27" xfId="1" applyNumberFormat="1" applyFont="1" applyFill="1" applyBorder="1" applyAlignment="1">
      <alignment horizontal="right" vertical="center"/>
    </xf>
    <xf numFmtId="166" fontId="14" fillId="4" borderId="42" xfId="1" applyNumberFormat="1" applyFont="1" applyFill="1" applyBorder="1" applyAlignment="1">
      <alignment horizontal="right" vertical="center"/>
    </xf>
    <xf numFmtId="166" fontId="14" fillId="0" borderId="42" xfId="1" applyNumberFormat="1" applyFont="1" applyFill="1" applyBorder="1" applyAlignment="1">
      <alignment horizontal="right" vertical="center"/>
    </xf>
    <xf numFmtId="166" fontId="14" fillId="4" borderId="17" xfId="1" applyNumberFormat="1" applyFont="1" applyFill="1" applyBorder="1" applyAlignment="1">
      <alignment horizontal="right" vertical="center"/>
    </xf>
    <xf numFmtId="166" fontId="14" fillId="0" borderId="17" xfId="1" applyNumberFormat="1" applyFont="1" applyFill="1" applyBorder="1" applyAlignment="1">
      <alignment horizontal="right" vertical="center"/>
    </xf>
    <xf numFmtId="166" fontId="14" fillId="3" borderId="29" xfId="0" applyNumberFormat="1" applyFont="1" applyFill="1" applyBorder="1" applyAlignment="1">
      <alignment horizontal="right" vertical="center" wrapText="1"/>
    </xf>
    <xf numFmtId="166" fontId="6" fillId="3" borderId="16" xfId="0" applyNumberFormat="1" applyFont="1" applyFill="1" applyBorder="1" applyAlignment="1">
      <alignment horizontal="right" vertical="center" wrapText="1"/>
    </xf>
    <xf numFmtId="166" fontId="6" fillId="3" borderId="22" xfId="0" applyNumberFormat="1" applyFont="1" applyFill="1" applyBorder="1" applyAlignment="1">
      <alignment horizontal="right" vertical="center" wrapText="1"/>
    </xf>
    <xf numFmtId="166" fontId="6" fillId="0" borderId="22" xfId="0" applyNumberFormat="1" applyFont="1" applyBorder="1" applyAlignment="1">
      <alignment horizontal="right" vertical="center"/>
    </xf>
    <xf numFmtId="166" fontId="14" fillId="3" borderId="16" xfId="0" applyNumberFormat="1" applyFont="1" applyFill="1" applyBorder="1" applyAlignment="1">
      <alignment horizontal="right" vertical="center" wrapText="1"/>
    </xf>
    <xf numFmtId="166" fontId="14" fillId="3" borderId="22" xfId="0" applyNumberFormat="1" applyFont="1" applyFill="1" applyBorder="1" applyAlignment="1">
      <alignment horizontal="right" vertical="center" wrapText="1"/>
    </xf>
    <xf numFmtId="166" fontId="14" fillId="0" borderId="22" xfId="0" applyNumberFormat="1" applyFont="1" applyBorder="1" applyAlignment="1">
      <alignment horizontal="right" vertical="center"/>
    </xf>
    <xf numFmtId="166" fontId="6" fillId="3" borderId="51" xfId="0" applyNumberFormat="1" applyFont="1" applyFill="1" applyBorder="1" applyAlignment="1">
      <alignment horizontal="right" vertical="center" wrapText="1"/>
    </xf>
    <xf numFmtId="166" fontId="6" fillId="0" borderId="53" xfId="0" applyNumberFormat="1" applyFont="1" applyBorder="1" applyAlignment="1">
      <alignment horizontal="right" vertical="center"/>
    </xf>
    <xf numFmtId="166" fontId="6" fillId="3" borderId="16" xfId="1" applyNumberFormat="1" applyFont="1" applyFill="1" applyBorder="1" applyAlignment="1">
      <alignment horizontal="right" vertical="center" wrapText="1"/>
    </xf>
    <xf numFmtId="166" fontId="6" fillId="3" borderId="52" xfId="0" applyNumberFormat="1" applyFont="1" applyFill="1" applyBorder="1" applyAlignment="1">
      <alignment horizontal="right" vertical="center" wrapText="1"/>
    </xf>
    <xf numFmtId="166" fontId="6" fillId="3" borderId="11" xfId="1" applyNumberFormat="1" applyFont="1" applyFill="1" applyBorder="1" applyAlignment="1">
      <alignment horizontal="right" vertical="center"/>
    </xf>
    <xf numFmtId="166" fontId="14" fillId="3" borderId="54" xfId="0" applyNumberFormat="1" applyFont="1" applyFill="1" applyBorder="1" applyAlignment="1">
      <alignment horizontal="right" vertical="center" wrapText="1"/>
    </xf>
    <xf numFmtId="166" fontId="14" fillId="3" borderId="42" xfId="0" applyNumberFormat="1" applyFont="1" applyFill="1" applyBorder="1" applyAlignment="1">
      <alignment horizontal="right" vertical="center" wrapText="1"/>
    </xf>
    <xf numFmtId="166" fontId="14" fillId="3" borderId="15" xfId="0" applyNumberFormat="1" applyFont="1" applyFill="1" applyBorder="1" applyAlignment="1">
      <alignment horizontal="right" vertical="center" wrapText="1"/>
    </xf>
    <xf numFmtId="3" fontId="6" fillId="0" borderId="29" xfId="0" applyNumberFormat="1" applyFont="1" applyFill="1" applyBorder="1" applyAlignment="1">
      <alignment horizontal="right" vertical="center"/>
    </xf>
    <xf numFmtId="3" fontId="6" fillId="0" borderId="29" xfId="0" applyNumberFormat="1" applyFont="1" applyBorder="1" applyAlignment="1">
      <alignment vertical="center" wrapText="1"/>
    </xf>
    <xf numFmtId="3" fontId="4" fillId="0" borderId="0" xfId="0" applyNumberFormat="1" applyFont="1"/>
    <xf numFmtId="3" fontId="6" fillId="0" borderId="16" xfId="0" applyNumberFormat="1" applyFont="1" applyBorder="1" applyAlignment="1">
      <alignment horizontal="left" vertical="center" wrapText="1"/>
    </xf>
    <xf numFmtId="3" fontId="6" fillId="0" borderId="20" xfId="22" applyNumberFormat="1" applyFont="1" applyFill="1" applyBorder="1" applyAlignment="1">
      <alignment horizontal="right" vertical="center"/>
    </xf>
    <xf numFmtId="3" fontId="6" fillId="0" borderId="39" xfId="0" applyNumberFormat="1" applyFont="1" applyBorder="1" applyAlignment="1">
      <alignment vertical="center" wrapText="1"/>
    </xf>
    <xf numFmtId="3" fontId="14" fillId="4" borderId="17" xfId="0" applyNumberFormat="1" applyFont="1" applyFill="1" applyBorder="1" applyAlignment="1">
      <alignment horizontal="right" vertical="center"/>
    </xf>
    <xf numFmtId="3" fontId="14" fillId="3" borderId="17" xfId="0" applyNumberFormat="1" applyFont="1" applyFill="1" applyBorder="1" applyAlignment="1">
      <alignment horizontal="right" vertical="center"/>
    </xf>
    <xf numFmtId="3" fontId="14" fillId="0" borderId="17" xfId="22" applyNumberFormat="1" applyFont="1" applyFill="1" applyBorder="1" applyAlignment="1">
      <alignment horizontal="right" vertical="center"/>
    </xf>
    <xf numFmtId="3" fontId="14" fillId="0" borderId="15" xfId="0" applyNumberFormat="1" applyFont="1" applyBorder="1" applyAlignment="1">
      <alignment wrapText="1"/>
    </xf>
    <xf numFmtId="1" fontId="6" fillId="3" borderId="29" xfId="0" applyNumberFormat="1" applyFont="1" applyFill="1" applyBorder="1" applyAlignment="1">
      <alignment horizontal="right" vertical="center" wrapText="1"/>
    </xf>
    <xf numFmtId="1" fontId="6" fillId="0" borderId="0" xfId="0" applyNumberFormat="1" applyFont="1" applyBorder="1" applyAlignment="1">
      <alignment wrapText="1"/>
    </xf>
    <xf numFmtId="1" fontId="6" fillId="3" borderId="16" xfId="0" applyNumberFormat="1" applyFont="1" applyFill="1" applyBorder="1" applyAlignment="1">
      <alignment horizontal="right" vertical="center" wrapText="1"/>
    </xf>
    <xf numFmtId="1" fontId="6" fillId="0" borderId="25" xfId="0" applyNumberFormat="1" applyFont="1" applyFill="1" applyBorder="1" applyAlignment="1">
      <alignment horizontal="left"/>
    </xf>
    <xf numFmtId="1" fontId="6" fillId="3" borderId="20" xfId="0" applyNumberFormat="1" applyFont="1" applyFill="1" applyBorder="1" applyAlignment="1">
      <alignment horizontal="right" vertical="center"/>
    </xf>
    <xf numFmtId="1" fontId="6" fillId="0" borderId="39" xfId="0" applyNumberFormat="1" applyFont="1" applyBorder="1" applyAlignment="1">
      <alignment vertical="center" wrapText="1"/>
    </xf>
    <xf numFmtId="1" fontId="14" fillId="3" borderId="17" xfId="0" applyNumberFormat="1" applyFont="1" applyFill="1" applyBorder="1" applyAlignment="1">
      <alignment horizontal="right" vertical="center"/>
    </xf>
    <xf numFmtId="1" fontId="14" fillId="0" borderId="15" xfId="0" applyNumberFormat="1" applyFont="1" applyBorder="1" applyAlignment="1">
      <alignment wrapText="1"/>
    </xf>
    <xf numFmtId="3" fontId="14" fillId="0" borderId="17" xfId="0" applyNumberFormat="1" applyFont="1" applyBorder="1" applyAlignment="1">
      <alignment vertical="center" wrapText="1"/>
    </xf>
    <xf numFmtId="3" fontId="6" fillId="4" borderId="29" xfId="0" applyNumberFormat="1" applyFont="1" applyFill="1" applyBorder="1" applyAlignment="1">
      <alignment vertical="center" wrapText="1"/>
    </xf>
    <xf numFmtId="3" fontId="6" fillId="3" borderId="29" xfId="0" applyNumberFormat="1" applyFont="1" applyFill="1" applyBorder="1" applyAlignment="1">
      <alignment vertical="center" wrapText="1"/>
    </xf>
    <xf numFmtId="3" fontId="6" fillId="4" borderId="16" xfId="0" applyNumberFormat="1" applyFont="1" applyFill="1" applyBorder="1" applyAlignment="1">
      <alignment horizontal="right" vertical="center" wrapText="1"/>
    </xf>
    <xf numFmtId="3" fontId="6" fillId="3" borderId="16" xfId="0" applyNumberFormat="1" applyFont="1" applyFill="1" applyBorder="1" applyAlignment="1">
      <alignment horizontal="right" vertical="center" wrapText="1"/>
    </xf>
    <xf numFmtId="3" fontId="6" fillId="0" borderId="16" xfId="0" applyNumberFormat="1" applyFont="1" applyBorder="1" applyAlignment="1">
      <alignment horizontal="right" vertical="center" wrapText="1"/>
    </xf>
    <xf numFmtId="3" fontId="6" fillId="0" borderId="20" xfId="0" applyNumberFormat="1" applyFont="1" applyBorder="1" applyAlignment="1">
      <alignment vertical="center" wrapText="1"/>
    </xf>
    <xf numFmtId="3" fontId="6" fillId="4" borderId="20" xfId="0" applyNumberFormat="1" applyFont="1" applyFill="1" applyBorder="1" applyAlignment="1">
      <alignment vertical="center" wrapText="1"/>
    </xf>
    <xf numFmtId="3" fontId="6" fillId="3" borderId="20" xfId="0" applyNumberFormat="1" applyFont="1" applyFill="1" applyBorder="1" applyAlignment="1">
      <alignment vertical="center" wrapText="1"/>
    </xf>
    <xf numFmtId="43" fontId="6" fillId="0" borderId="16" xfId="0" applyNumberFormat="1" applyFont="1" applyBorder="1" applyAlignment="1">
      <alignment vertical="center"/>
    </xf>
    <xf numFmtId="43" fontId="6" fillId="0" borderId="20" xfId="0" applyNumberFormat="1" applyFont="1" applyBorder="1" applyAlignment="1">
      <alignment vertical="center"/>
    </xf>
    <xf numFmtId="43" fontId="14" fillId="0" borderId="20" xfId="0" applyNumberFormat="1" applyFont="1" applyBorder="1" applyAlignment="1">
      <alignment vertical="center"/>
    </xf>
    <xf numFmtId="43" fontId="1" fillId="0" borderId="16" xfId="0" applyNumberFormat="1" applyFont="1" applyBorder="1" applyAlignment="1">
      <alignment vertical="center"/>
    </xf>
    <xf numFmtId="43" fontId="6" fillId="0" borderId="17" xfId="0" applyNumberFormat="1" applyFont="1" applyBorder="1" applyAlignment="1">
      <alignment vertical="center"/>
    </xf>
    <xf numFmtId="43" fontId="14" fillId="0" borderId="16" xfId="0" applyNumberFormat="1" applyFont="1" applyBorder="1" applyAlignment="1">
      <alignment vertical="center"/>
    </xf>
    <xf numFmtId="43" fontId="6" fillId="0" borderId="47" xfId="1" applyNumberFormat="1" applyFont="1" applyBorder="1" applyAlignment="1">
      <alignment vertical="center"/>
    </xf>
    <xf numFmtId="43" fontId="14" fillId="0" borderId="20" xfId="1" applyNumberFormat="1" applyFont="1" applyBorder="1" applyAlignment="1">
      <alignment vertical="center"/>
    </xf>
    <xf numFmtId="43" fontId="14" fillId="0" borderId="0" xfId="0" applyNumberFormat="1" applyFont="1" applyBorder="1" applyAlignment="1">
      <alignment vertical="center"/>
    </xf>
    <xf numFmtId="43" fontId="14" fillId="0" borderId="26" xfId="0" applyNumberFormat="1" applyFont="1" applyBorder="1" applyAlignment="1">
      <alignment vertical="center"/>
    </xf>
    <xf numFmtId="43" fontId="6" fillId="0" borderId="20" xfId="0" applyNumberFormat="1" applyFont="1" applyBorder="1" applyAlignment="1">
      <alignment vertical="center" wrapText="1"/>
    </xf>
    <xf numFmtId="43" fontId="14" fillId="0" borderId="15" xfId="0" applyNumberFormat="1" applyFont="1" applyBorder="1" applyAlignment="1">
      <alignment vertical="center"/>
    </xf>
    <xf numFmtId="3" fontId="34" fillId="0" borderId="17" xfId="0" applyNumberFormat="1" applyFont="1" applyFill="1" applyBorder="1" applyAlignment="1">
      <alignment horizontal="right" vertical="center"/>
    </xf>
    <xf numFmtId="0" fontId="33" fillId="0" borderId="16" xfId="0" applyNumberFormat="1" applyFont="1" applyFill="1" applyBorder="1" applyAlignment="1">
      <alignment horizontal="right" vertical="center"/>
    </xf>
    <xf numFmtId="0" fontId="33" fillId="0" borderId="17" xfId="0" applyNumberFormat="1" applyFont="1" applyFill="1" applyBorder="1" applyAlignment="1">
      <alignment horizontal="right" vertical="center"/>
    </xf>
    <xf numFmtId="3" fontId="6" fillId="0" borderId="29" xfId="0" applyNumberFormat="1" applyFont="1" applyFill="1" applyBorder="1" applyAlignment="1">
      <alignment vertical="center" wrapText="1"/>
    </xf>
    <xf numFmtId="3" fontId="6" fillId="0" borderId="16" xfId="0" applyNumberFormat="1" applyFont="1" applyFill="1" applyBorder="1" applyAlignment="1">
      <alignment horizontal="right" vertical="center" wrapText="1"/>
    </xf>
    <xf numFmtId="3" fontId="6" fillId="0" borderId="20" xfId="0" applyNumberFormat="1" applyFont="1" applyFill="1" applyBorder="1" applyAlignment="1">
      <alignment vertical="center" wrapText="1"/>
    </xf>
    <xf numFmtId="168" fontId="6" fillId="4" borderId="31" xfId="0" applyNumberFormat="1" applyFont="1" applyFill="1" applyBorder="1" applyAlignment="1">
      <alignment horizontal="right" vertical="center" wrapText="1"/>
    </xf>
    <xf numFmtId="171" fontId="6" fillId="4" borderId="31" xfId="0" applyNumberFormat="1" applyFont="1" applyFill="1" applyBorder="1" applyAlignment="1">
      <alignment horizontal="right" vertical="center" wrapText="1"/>
    </xf>
    <xf numFmtId="3" fontId="6" fillId="4" borderId="9" xfId="0" applyNumberFormat="1" applyFont="1" applyFill="1" applyBorder="1" applyAlignment="1">
      <alignment horizontal="right" vertical="center" wrapText="1"/>
    </xf>
    <xf numFmtId="41" fontId="14" fillId="0" borderId="6" xfId="3" applyNumberFormat="1" applyFont="1" applyFill="1" applyBorder="1" applyAlignment="1">
      <alignment horizontal="right" vertical="center" wrapText="1"/>
    </xf>
    <xf numFmtId="41" fontId="14" fillId="0" borderId="0" xfId="0" applyNumberFormat="1" applyFont="1" applyFill="1" applyBorder="1" applyAlignment="1">
      <alignment horizontal="right" vertical="center" wrapText="1"/>
    </xf>
    <xf numFmtId="178" fontId="6" fillId="0" borderId="31" xfId="0" applyNumberFormat="1" applyFont="1" applyFill="1" applyBorder="1" applyAlignment="1">
      <alignment horizontal="right" vertical="center" wrapText="1"/>
    </xf>
    <xf numFmtId="41" fontId="14" fillId="0" borderId="3" xfId="3" applyNumberFormat="1" applyFont="1" applyFill="1" applyBorder="1" applyAlignment="1">
      <alignment horizontal="right" vertical="center" wrapText="1"/>
    </xf>
    <xf numFmtId="41" fontId="14" fillId="0" borderId="6" xfId="0" applyNumberFormat="1" applyFont="1" applyFill="1" applyBorder="1" applyAlignment="1">
      <alignment horizontal="right" vertical="center" wrapText="1"/>
    </xf>
    <xf numFmtId="41" fontId="6" fillId="0" borderId="21" xfId="0" applyNumberFormat="1" applyFont="1" applyFill="1" applyBorder="1" applyAlignment="1">
      <alignment horizontal="right" vertical="center" wrapText="1"/>
    </xf>
    <xf numFmtId="41" fontId="4" fillId="0" borderId="45" xfId="0" applyNumberFormat="1" applyFont="1" applyFill="1" applyBorder="1"/>
    <xf numFmtId="41" fontId="4" fillId="0" borderId="23" xfId="0" applyNumberFormat="1" applyFont="1" applyFill="1" applyBorder="1"/>
    <xf numFmtId="41" fontId="6" fillId="0" borderId="0" xfId="3" applyNumberFormat="1" applyFont="1" applyFill="1" applyBorder="1" applyAlignment="1">
      <alignment horizontal="right" vertical="center" wrapText="1"/>
    </xf>
    <xf numFmtId="177" fontId="6" fillId="0" borderId="31" xfId="0" applyNumberFormat="1" applyFont="1" applyFill="1" applyBorder="1" applyAlignment="1">
      <alignment horizontal="right" vertical="center" wrapText="1"/>
    </xf>
    <xf numFmtId="41" fontId="14" fillId="0" borderId="43" xfId="0" applyNumberFormat="1" applyFont="1" applyFill="1" applyBorder="1" applyAlignment="1">
      <alignment horizontal="right" vertical="center" wrapText="1"/>
    </xf>
    <xf numFmtId="0" fontId="14" fillId="0" borderId="6" xfId="0" applyNumberFormat="1" applyFont="1" applyFill="1" applyBorder="1" applyAlignment="1">
      <alignment horizontal="right" vertical="center" wrapText="1"/>
    </xf>
    <xf numFmtId="176" fontId="6" fillId="0" borderId="0" xfId="0" applyNumberFormat="1" applyFont="1" applyFill="1" applyBorder="1" applyAlignment="1">
      <alignment horizontal="right" vertical="center" wrapText="1"/>
    </xf>
    <xf numFmtId="176" fontId="6" fillId="0" borderId="25" xfId="0" applyNumberFormat="1" applyFont="1" applyFill="1" applyBorder="1" applyAlignment="1">
      <alignment horizontal="right" vertical="center" wrapText="1"/>
    </xf>
    <xf numFmtId="168" fontId="6" fillId="0" borderId="31" xfId="0" applyNumberFormat="1" applyFont="1" applyFill="1" applyBorder="1" applyAlignment="1">
      <alignment horizontal="right" vertical="center" wrapText="1"/>
    </xf>
    <xf numFmtId="166" fontId="6" fillId="0" borderId="20" xfId="0" applyNumberFormat="1" applyFont="1" applyFill="1" applyBorder="1" applyAlignment="1">
      <alignment horizontal="right" vertical="center" wrapText="1"/>
    </xf>
    <xf numFmtId="166" fontId="6" fillId="0" borderId="20" xfId="0" applyNumberFormat="1" applyFont="1" applyFill="1" applyBorder="1" applyAlignment="1">
      <alignment vertical="center" wrapText="1"/>
    </xf>
    <xf numFmtId="166" fontId="6" fillId="0" borderId="20" xfId="1" applyNumberFormat="1" applyFont="1" applyFill="1" applyBorder="1" applyAlignment="1">
      <alignment vertical="center" wrapText="1"/>
    </xf>
    <xf numFmtId="166" fontId="6" fillId="0" borderId="20" xfId="1" applyNumberFormat="1" applyFont="1" applyFill="1" applyBorder="1" applyAlignment="1">
      <alignment horizontal="right" vertical="center" wrapText="1"/>
    </xf>
    <xf numFmtId="0" fontId="1" fillId="0" borderId="0" xfId="0" applyNumberFormat="1" applyFont="1" applyFill="1"/>
    <xf numFmtId="166" fontId="14" fillId="0" borderId="16" xfId="1" applyNumberFormat="1" applyFont="1" applyFill="1" applyBorder="1" applyAlignment="1">
      <alignment horizontal="right" vertical="center"/>
    </xf>
    <xf numFmtId="166" fontId="6" fillId="0" borderId="47" xfId="0" applyNumberFormat="1" applyFont="1" applyFill="1" applyBorder="1" applyAlignment="1">
      <alignment horizontal="right" vertical="center"/>
    </xf>
    <xf numFmtId="166" fontId="6" fillId="0" borderId="54" xfId="0" applyNumberFormat="1" applyFont="1" applyFill="1" applyBorder="1" applyAlignment="1">
      <alignment horizontal="right" vertical="center"/>
    </xf>
    <xf numFmtId="166" fontId="14" fillId="0" borderId="16" xfId="1" applyNumberFormat="1" applyFont="1" applyFill="1" applyBorder="1" applyAlignment="1">
      <alignment horizontal="right" vertical="center" wrapText="1"/>
    </xf>
    <xf numFmtId="166" fontId="6" fillId="0" borderId="16" xfId="0" applyNumberFormat="1" applyFont="1" applyFill="1" applyBorder="1" applyAlignment="1">
      <alignment horizontal="right" vertical="center" wrapText="1"/>
    </xf>
    <xf numFmtId="166" fontId="14" fillId="0" borderId="20" xfId="0" applyNumberFormat="1" applyFont="1" applyFill="1" applyBorder="1" applyAlignment="1">
      <alignment horizontal="right" vertical="center" wrapText="1"/>
    </xf>
    <xf numFmtId="166" fontId="6" fillId="0" borderId="27" xfId="0" applyNumberFormat="1" applyFont="1" applyFill="1" applyBorder="1" applyAlignment="1">
      <alignment horizontal="right" vertical="center" wrapText="1"/>
    </xf>
    <xf numFmtId="166" fontId="14" fillId="0" borderId="20" xfId="1" applyNumberFormat="1" applyFont="1" applyFill="1" applyBorder="1" applyAlignment="1">
      <alignment horizontal="right" vertical="center" wrapText="1"/>
    </xf>
    <xf numFmtId="166" fontId="6" fillId="0" borderId="16" xfId="1" applyNumberFormat="1" applyFont="1" applyFill="1" applyBorder="1" applyAlignment="1">
      <alignment horizontal="right" vertical="center" wrapText="1"/>
    </xf>
    <xf numFmtId="166" fontId="6" fillId="0" borderId="17" xfId="0" applyNumberFormat="1" applyFont="1" applyFill="1" applyBorder="1" applyAlignment="1">
      <alignment horizontal="right" vertical="center" wrapText="1"/>
    </xf>
    <xf numFmtId="49" fontId="14" fillId="0" borderId="0" xfId="0" applyNumberFormat="1" applyFont="1" applyFill="1" applyBorder="1" applyAlignment="1"/>
    <xf numFmtId="49" fontId="6" fillId="0" borderId="0" xfId="0" applyNumberFormat="1" applyFont="1" applyFill="1" applyAlignment="1"/>
    <xf numFmtId="0" fontId="22" fillId="0" borderId="0" xfId="0" applyNumberFormat="1" applyFont="1" applyFill="1" applyBorder="1"/>
    <xf numFmtId="0" fontId="19" fillId="0" borderId="0" xfId="0" applyNumberFormat="1" applyFont="1" applyFill="1" applyBorder="1" applyAlignment="1">
      <alignment horizontal="left"/>
    </xf>
    <xf numFmtId="0" fontId="3" fillId="0" borderId="0" xfId="0" applyNumberFormat="1" applyFont="1" applyFill="1"/>
    <xf numFmtId="0" fontId="32" fillId="0" borderId="0" xfId="0" applyNumberFormat="1" applyFont="1" applyFill="1"/>
    <xf numFmtId="166" fontId="14" fillId="0" borderId="29" xfId="0" applyNumberFormat="1" applyFont="1" applyFill="1" applyBorder="1" applyAlignment="1">
      <alignment horizontal="right" vertical="center"/>
    </xf>
    <xf numFmtId="166" fontId="6" fillId="0" borderId="3" xfId="0" applyNumberFormat="1" applyFont="1" applyFill="1" applyBorder="1" applyAlignment="1">
      <alignment horizontal="right" vertical="center"/>
    </xf>
    <xf numFmtId="166" fontId="14" fillId="0" borderId="3" xfId="0" applyNumberFormat="1" applyFont="1" applyFill="1" applyBorder="1" applyAlignment="1">
      <alignment horizontal="right" vertical="center"/>
    </xf>
    <xf numFmtId="166" fontId="6" fillId="0" borderId="16" xfId="1" applyNumberFormat="1" applyFont="1" applyFill="1" applyBorder="1" applyAlignment="1">
      <alignment horizontal="right" vertical="center"/>
    </xf>
    <xf numFmtId="166" fontId="6" fillId="0" borderId="32" xfId="1" applyNumberFormat="1" applyFont="1" applyFill="1" applyBorder="1" applyAlignment="1">
      <alignment horizontal="right" vertical="center"/>
    </xf>
    <xf numFmtId="166" fontId="6" fillId="0" borderId="51" xfId="0" applyNumberFormat="1" applyFont="1" applyFill="1" applyBorder="1" applyAlignment="1">
      <alignment horizontal="right" vertical="center"/>
    </xf>
    <xf numFmtId="166" fontId="6" fillId="0" borderId="52" xfId="0" applyNumberFormat="1" applyFont="1" applyFill="1" applyBorder="1" applyAlignment="1">
      <alignment horizontal="right" vertical="center"/>
    </xf>
    <xf numFmtId="41" fontId="6" fillId="0" borderId="0" xfId="0" applyNumberFormat="1" applyFont="1" applyFill="1"/>
    <xf numFmtId="41" fontId="34" fillId="0" borderId="41" xfId="3" applyNumberFormat="1" applyFont="1" applyFill="1" applyBorder="1" applyAlignment="1">
      <alignment horizontal="right" vertical="center" wrapText="1"/>
    </xf>
    <xf numFmtId="41" fontId="6" fillId="0" borderId="38" xfId="3" applyNumberFormat="1" applyFont="1" applyFill="1" applyBorder="1"/>
    <xf numFmtId="41" fontId="6" fillId="0" borderId="31" xfId="3" applyNumberFormat="1" applyFont="1" applyFill="1" applyBorder="1" applyAlignment="1"/>
    <xf numFmtId="41" fontId="6" fillId="0" borderId="31" xfId="3" applyNumberFormat="1" applyFont="1" applyFill="1" applyBorder="1"/>
    <xf numFmtId="4" fontId="24" fillId="0" borderId="0" xfId="0" applyNumberFormat="1" applyFont="1" applyFill="1"/>
    <xf numFmtId="3" fontId="6" fillId="4" borderId="29" xfId="0" applyNumberFormat="1" applyFont="1" applyFill="1" applyBorder="1" applyAlignment="1">
      <alignment horizontal="right" vertical="center" wrapText="1"/>
    </xf>
    <xf numFmtId="3" fontId="6" fillId="0" borderId="29" xfId="0" applyNumberFormat="1" applyFont="1" applyFill="1" applyBorder="1" applyAlignment="1">
      <alignment horizontal="right" vertical="center" wrapText="1"/>
    </xf>
    <xf numFmtId="3" fontId="6" fillId="3" borderId="29" xfId="0" applyNumberFormat="1" applyFont="1" applyFill="1" applyBorder="1" applyAlignment="1">
      <alignment horizontal="right" vertical="center" wrapText="1"/>
    </xf>
    <xf numFmtId="41" fontId="6" fillId="4" borderId="43" xfId="0" applyNumberFormat="1" applyFont="1" applyFill="1" applyBorder="1" applyAlignment="1">
      <alignment horizontal="right" vertical="center" wrapText="1"/>
    </xf>
    <xf numFmtId="41" fontId="6" fillId="0" borderId="43" xfId="0" applyNumberFormat="1" applyFont="1" applyFill="1" applyBorder="1" applyAlignment="1">
      <alignment horizontal="right" vertical="center" wrapText="1"/>
    </xf>
    <xf numFmtId="166" fontId="6" fillId="3" borderId="43" xfId="1" applyNumberFormat="1" applyFont="1" applyFill="1" applyBorder="1" applyAlignment="1">
      <alignment horizontal="right" vertical="center" wrapText="1"/>
    </xf>
    <xf numFmtId="0" fontId="14" fillId="4" borderId="3" xfId="0" applyNumberFormat="1" applyFont="1" applyFill="1" applyBorder="1" applyAlignment="1">
      <alignment horizontal="right" vertical="center" wrapText="1"/>
    </xf>
    <xf numFmtId="0" fontId="14" fillId="0" borderId="3" xfId="0" applyNumberFormat="1" applyFont="1" applyFill="1" applyBorder="1" applyAlignment="1">
      <alignment horizontal="right" vertical="center" wrapText="1"/>
    </xf>
    <xf numFmtId="0" fontId="21" fillId="0" borderId="0" xfId="0" applyNumberFormat="1" applyFont="1" applyAlignment="1">
      <alignment horizontal="left" vertical="center" wrapText="1"/>
    </xf>
    <xf numFmtId="0" fontId="21" fillId="0" borderId="0" xfId="0" applyNumberFormat="1" applyFont="1" applyFill="1" applyBorder="1" applyAlignment="1">
      <alignment horizontal="left" wrapText="1"/>
    </xf>
  </cellXfs>
  <cellStyles count="32">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Hyperlink" xfId="6" builtinId="8"/>
    <cellStyle name="Kopf einzelne" xfId="7" xr:uid="{00000000-0005-0000-0000-000006000000}"/>
    <cellStyle name="Kopf letzte" xfId="8" xr:uid="{00000000-0005-0000-0000-000007000000}"/>
    <cellStyle name="Normal" xfId="0" builtinId="0"/>
    <cellStyle name="Normal 2" xfId="9" xr:uid="{00000000-0005-0000-0000-000009000000}"/>
    <cellStyle name="Normal 2 2" xfId="10" xr:uid="{00000000-0005-0000-0000-00000A000000}"/>
    <cellStyle name="Normal 3" xfId="11" xr:uid="{00000000-0005-0000-0000-00000B000000}"/>
    <cellStyle name="Normal 3 2" xfId="12" xr:uid="{00000000-0005-0000-0000-00000C000000}"/>
    <cellStyle name="Normal 4" xfId="13" xr:uid="{00000000-0005-0000-0000-00000D000000}"/>
    <cellStyle name="Normal 4 2" xfId="14" xr:uid="{00000000-0005-0000-0000-00000E000000}"/>
    <cellStyle name="Normal 5" xfId="15" xr:uid="{00000000-0005-0000-0000-00000F000000}"/>
    <cellStyle name="Normal 5 2" xfId="16" xr:uid="{00000000-0005-0000-0000-000010000000}"/>
    <cellStyle name="Normal 6" xfId="17" xr:uid="{00000000-0005-0000-0000-000011000000}"/>
    <cellStyle name="Normal 6 2" xfId="18" xr:uid="{00000000-0005-0000-0000-000012000000}"/>
    <cellStyle name="Normal 7" xfId="19" xr:uid="{00000000-0005-0000-0000-000013000000}"/>
    <cellStyle name="Normal 7 2" xfId="20" xr:uid="{00000000-0005-0000-0000-000014000000}"/>
    <cellStyle name="Normal 8" xfId="21" xr:uid="{00000000-0005-0000-0000-000015000000}"/>
    <cellStyle name="Normal 9" xfId="22" xr:uid="{00000000-0005-0000-0000-000016000000}"/>
    <cellStyle name="Percent" xfId="23" builtinId="5"/>
    <cellStyle name="Percent 2" xfId="24" xr:uid="{00000000-0005-0000-0000-000018000000}"/>
    <cellStyle name="Percent 2 2" xfId="25" xr:uid="{00000000-0005-0000-0000-000019000000}"/>
    <cellStyle name="Percent 3" xfId="26" xr:uid="{00000000-0005-0000-0000-00001A000000}"/>
    <cellStyle name="Standard FIRE.sys" xfId="27" xr:uid="{00000000-0005-0000-0000-00001B000000}"/>
    <cellStyle name="Standard neue Gruppe" xfId="28" xr:uid="{00000000-0005-0000-0000-00001C000000}"/>
    <cellStyle name="Style 1" xfId="29" xr:uid="{00000000-0005-0000-0000-00001D000000}"/>
    <cellStyle name="Style 1 2" xfId="30" xr:uid="{00000000-0005-0000-0000-00001E000000}"/>
    <cellStyle name="Zwischensumme" xfId="31" xr:uid="{00000000-0005-0000-0000-00001F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MV Petrom color scheme">
      <a:dk1>
        <a:sysClr val="windowText" lastClr="000000"/>
      </a:dk1>
      <a:lt1>
        <a:sysClr val="window" lastClr="FFFFFF"/>
      </a:lt1>
      <a:dk2>
        <a:srgbClr val="808080"/>
      </a:dk2>
      <a:lt2>
        <a:srgbClr val="99ADC2"/>
      </a:lt2>
      <a:accent1>
        <a:srgbClr val="66CC00"/>
      </a:accent1>
      <a:accent2>
        <a:srgbClr val="003366"/>
      </a:accent2>
      <a:accent3>
        <a:srgbClr val="FEC114"/>
      </a:accent3>
      <a:accent4>
        <a:srgbClr val="FF7A1F"/>
      </a:accent4>
      <a:accent5>
        <a:srgbClr val="B66114"/>
      </a:accent5>
      <a:accent6>
        <a:srgbClr val="FFEB00"/>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showGridLines="0" tabSelected="1" zoomScaleNormal="100" workbookViewId="0">
      <selection activeCell="B12" sqref="B12"/>
    </sheetView>
  </sheetViews>
  <sheetFormatPr defaultColWidth="9.1796875" defaultRowHeight="12.5" x14ac:dyDescent="0.25"/>
  <cols>
    <col min="1" max="1" width="44.81640625" style="11" customWidth="1"/>
    <col min="2" max="16384" width="9.1796875" style="11"/>
  </cols>
  <sheetData>
    <row r="1" spans="1:1" ht="14" x14ac:dyDescent="0.3">
      <c r="A1" s="16" t="s">
        <v>72</v>
      </c>
    </row>
    <row r="2" spans="1:1" ht="20.25" customHeight="1" x14ac:dyDescent="0.3">
      <c r="A2" s="17" t="s">
        <v>64</v>
      </c>
    </row>
    <row r="3" spans="1:1" ht="18.75" customHeight="1" x14ac:dyDescent="0.3">
      <c r="A3" s="17" t="s">
        <v>52</v>
      </c>
    </row>
    <row r="4" spans="1:1" ht="18" customHeight="1" x14ac:dyDescent="0.3">
      <c r="A4" s="17" t="s">
        <v>55</v>
      </c>
    </row>
    <row r="5" spans="1:1" ht="18" customHeight="1" x14ac:dyDescent="0.3">
      <c r="A5" s="17" t="s">
        <v>53</v>
      </c>
    </row>
    <row r="6" spans="1:1" ht="17.25" customHeight="1" x14ac:dyDescent="0.3">
      <c r="A6" s="17" t="s">
        <v>54</v>
      </c>
    </row>
    <row r="7" spans="1:1" ht="19.5" customHeight="1" x14ac:dyDescent="0.3">
      <c r="A7" s="17" t="s">
        <v>67</v>
      </c>
    </row>
    <row r="8" spans="1:1" ht="20.25" customHeight="1" x14ac:dyDescent="0.3">
      <c r="A8" s="17" t="s">
        <v>112</v>
      </c>
    </row>
  </sheetData>
  <customSheetViews>
    <customSheetView guid="{48A3D664-27F7-4349-A461-86D50367F56A}">
      <pageMargins left="0.75" right="0.75" top="1" bottom="1" header="0.5" footer="0.5"/>
      <pageSetup paperSize="9" orientation="landscape" r:id="rId1"/>
      <headerFooter alignWithMargins="0"/>
    </customSheetView>
  </customSheetViews>
  <phoneticPr fontId="3" type="noConversion"/>
  <hyperlinks>
    <hyperlink ref="A2" location="Overview!A1" display="Overview" xr:uid="{00000000-0004-0000-0000-000000000000}"/>
    <hyperlink ref="A3" location="'Operational figures'!A1" display="Operational figures" xr:uid="{00000000-0004-0000-0000-000001000000}"/>
    <hyperlink ref="A4" location="'P&amp;L'!A1" display="Porfit and Loss" xr:uid="{00000000-0004-0000-0000-000002000000}"/>
    <hyperlink ref="A5" location="'Balance Sheet'!A1" display="Balance Sheet" xr:uid="{00000000-0004-0000-0000-000003000000}"/>
    <hyperlink ref="A6" location="'Cash flow'!A1" display="Cash Flow" xr:uid="{00000000-0004-0000-0000-000004000000}"/>
    <hyperlink ref="A7" location="'Segments sales &amp; Assets'!A1" display="Segment sales &amp; Assets" xr:uid="{00000000-0004-0000-0000-000005000000}"/>
    <hyperlink ref="A8" location="'CAPEX &amp; Op Res before Dep'!A1" display="CAPEX &amp; Op Res before Depreciation " xr:uid="{00000000-0004-0000-0000-000006000000}"/>
  </hyperlinks>
  <pageMargins left="0.75" right="0.75" top="1" bottom="1" header="0.5" footer="0.5"/>
  <pageSetup paperSize="9" orientation="landscape" r:id="rId2"/>
  <headerFooter alignWithMargins="0">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77"/>
  <sheetViews>
    <sheetView showGridLines="0" zoomScaleNormal="100" workbookViewId="0">
      <selection activeCell="B4" sqref="B4"/>
    </sheetView>
  </sheetViews>
  <sheetFormatPr defaultColWidth="9.1796875" defaultRowHeight="12.5" outlineLevelCol="3" x14ac:dyDescent="0.25"/>
  <cols>
    <col min="1" max="1" width="8.54296875" style="4" customWidth="1"/>
    <col min="2" max="2" width="8.54296875" style="11" customWidth="1"/>
    <col min="3" max="3" width="9.54296875" style="4" customWidth="1"/>
    <col min="4" max="4" width="46.54296875" style="4" customWidth="1"/>
    <col min="5" max="7" width="9.54296875" style="4" customWidth="1"/>
    <col min="8" max="8" width="8.54296875" style="11" customWidth="1"/>
    <col min="9" max="9" width="9.54296875" style="4" customWidth="1"/>
    <col min="10" max="10" width="8.54296875" style="11" customWidth="1"/>
    <col min="11" max="17" width="9.54296875" style="4" customWidth="1"/>
    <col min="18" max="18" width="8.54296875" style="11" customWidth="1"/>
    <col min="19" max="19" width="9.54296875" style="4" customWidth="1"/>
    <col min="20" max="23" width="9.54296875" style="4" customWidth="1" outlineLevel="3"/>
    <col min="24" max="24" width="9.54296875" style="24" customWidth="1" outlineLevel="3"/>
    <col min="25" max="28" width="9.54296875" style="4" customWidth="1" outlineLevel="3"/>
    <col min="29" max="16384" width="9.1796875" style="4"/>
  </cols>
  <sheetData>
    <row r="1" spans="1:28" ht="13" x14ac:dyDescent="0.3">
      <c r="A1" s="5" t="s">
        <v>118</v>
      </c>
      <c r="B1" s="4"/>
      <c r="H1" s="4"/>
      <c r="J1" s="4"/>
      <c r="R1" s="4"/>
    </row>
    <row r="2" spans="1:28" ht="13" x14ac:dyDescent="0.3">
      <c r="B2" s="5" t="s">
        <v>57</v>
      </c>
      <c r="H2" s="5"/>
      <c r="J2" s="5"/>
      <c r="R2" s="5"/>
    </row>
    <row r="3" spans="1:28" ht="13" x14ac:dyDescent="0.3">
      <c r="B3" s="5" t="s">
        <v>110</v>
      </c>
      <c r="C3" s="5"/>
      <c r="D3" s="5"/>
      <c r="E3" s="5"/>
      <c r="F3" s="5"/>
      <c r="G3" s="5"/>
      <c r="H3" s="5"/>
      <c r="I3" s="5"/>
      <c r="J3" s="5"/>
      <c r="K3" s="5"/>
      <c r="L3" s="5"/>
      <c r="M3" s="5"/>
      <c r="N3" s="5"/>
      <c r="O3" s="5"/>
      <c r="P3" s="5"/>
      <c r="Q3" s="5"/>
      <c r="R3" s="5"/>
      <c r="S3" s="5"/>
      <c r="T3" s="5"/>
      <c r="U3" s="5"/>
      <c r="V3" s="5"/>
      <c r="W3" s="5"/>
      <c r="X3" s="239"/>
      <c r="Y3" s="5"/>
      <c r="Z3" s="5"/>
      <c r="AA3" s="5"/>
      <c r="AB3" s="5"/>
    </row>
    <row r="4" spans="1:28" ht="13" x14ac:dyDescent="0.3">
      <c r="A4" s="219"/>
      <c r="B4" s="5"/>
      <c r="C4" s="5"/>
      <c r="D4" s="5"/>
      <c r="E4" s="5"/>
      <c r="F4" s="5"/>
      <c r="G4" s="5"/>
      <c r="H4" s="5"/>
      <c r="I4" s="5"/>
      <c r="J4" s="5"/>
      <c r="K4" s="5"/>
      <c r="L4" s="5"/>
      <c r="M4" s="5"/>
      <c r="N4" s="5"/>
      <c r="O4" s="5"/>
      <c r="P4" s="5"/>
      <c r="Q4" s="5"/>
      <c r="R4" s="5"/>
      <c r="S4" s="5"/>
      <c r="T4" s="5"/>
      <c r="U4" s="5"/>
      <c r="V4" s="5"/>
      <c r="W4" s="5"/>
      <c r="X4" s="239"/>
      <c r="Y4" s="5"/>
      <c r="Z4" s="5"/>
      <c r="AA4" s="5"/>
      <c r="AB4" s="5"/>
    </row>
    <row r="5" spans="1:28" ht="13" x14ac:dyDescent="0.3">
      <c r="C5" s="303"/>
      <c r="D5" s="2" t="s">
        <v>0</v>
      </c>
      <c r="E5" s="2"/>
      <c r="F5" s="2"/>
      <c r="G5" s="2"/>
      <c r="I5" s="2"/>
      <c r="K5" s="303"/>
      <c r="L5" s="2"/>
      <c r="M5" s="2"/>
      <c r="N5" s="2"/>
      <c r="O5" s="2"/>
      <c r="P5" s="2"/>
      <c r="Q5" s="2"/>
      <c r="S5" s="2"/>
      <c r="T5" s="2"/>
      <c r="U5" s="2"/>
      <c r="V5" s="2"/>
      <c r="W5" s="2"/>
      <c r="X5" s="6"/>
      <c r="Y5" s="2"/>
      <c r="Z5" s="2"/>
      <c r="AA5" s="2"/>
      <c r="AB5" s="2"/>
    </row>
    <row r="7" spans="1:28" ht="13" thickBot="1" x14ac:dyDescent="0.3">
      <c r="A7" s="18" t="s">
        <v>299</v>
      </c>
      <c r="B7" s="19" t="s">
        <v>290</v>
      </c>
      <c r="C7" s="19" t="s">
        <v>243</v>
      </c>
      <c r="D7" s="184" t="s">
        <v>1</v>
      </c>
      <c r="E7" s="18">
        <v>2024</v>
      </c>
      <c r="F7" s="240" t="s">
        <v>265</v>
      </c>
      <c r="G7" s="19" t="s">
        <v>261</v>
      </c>
      <c r="H7" s="19" t="s">
        <v>243</v>
      </c>
      <c r="I7" s="240">
        <v>2023</v>
      </c>
      <c r="J7" s="19" t="s">
        <v>239</v>
      </c>
      <c r="K7" s="259" t="s">
        <v>235</v>
      </c>
      <c r="L7" s="293" t="s">
        <v>218</v>
      </c>
      <c r="M7" s="19" t="s">
        <v>216</v>
      </c>
      <c r="N7" s="259">
        <v>2022</v>
      </c>
      <c r="O7" s="260" t="s">
        <v>207</v>
      </c>
      <c r="P7" s="19" t="s">
        <v>206</v>
      </c>
      <c r="Q7" s="19" t="s">
        <v>199</v>
      </c>
      <c r="R7" s="19" t="s">
        <v>185</v>
      </c>
      <c r="S7" s="19">
        <v>2021</v>
      </c>
      <c r="T7" s="19" t="s">
        <v>181</v>
      </c>
      <c r="U7" s="19" t="s">
        <v>179</v>
      </c>
      <c r="V7" s="19" t="s">
        <v>178</v>
      </c>
      <c r="W7" s="19" t="s">
        <v>173</v>
      </c>
      <c r="X7" s="240">
        <v>2020</v>
      </c>
      <c r="Y7" s="19" t="s">
        <v>168</v>
      </c>
      <c r="Z7" s="19" t="s">
        <v>165</v>
      </c>
      <c r="AA7" s="19" t="s">
        <v>164</v>
      </c>
      <c r="AB7" s="19" t="s">
        <v>152</v>
      </c>
    </row>
    <row r="8" spans="1:28" ht="14.5" thickTop="1" thickBot="1" x14ac:dyDescent="0.3">
      <c r="A8" s="360">
        <v>8953</v>
      </c>
      <c r="B8" s="362">
        <v>9080</v>
      </c>
      <c r="C8" s="361">
        <v>8544</v>
      </c>
      <c r="D8" s="21" t="s">
        <v>119</v>
      </c>
      <c r="E8" s="360">
        <v>35765</v>
      </c>
      <c r="F8" s="361">
        <v>9437</v>
      </c>
      <c r="G8" s="361">
        <v>8704</v>
      </c>
      <c r="H8" s="361">
        <v>8544</v>
      </c>
      <c r="I8" s="361">
        <v>38808</v>
      </c>
      <c r="J8" s="361">
        <v>10282</v>
      </c>
      <c r="K8" s="361">
        <v>10662</v>
      </c>
      <c r="L8" s="361">
        <v>8391</v>
      </c>
      <c r="M8" s="362">
        <v>9473</v>
      </c>
      <c r="N8" s="361">
        <v>61344</v>
      </c>
      <c r="O8" s="415">
        <v>17096</v>
      </c>
      <c r="P8" s="362">
        <v>18667</v>
      </c>
      <c r="Q8" s="362">
        <v>13683</v>
      </c>
      <c r="R8" s="362">
        <v>11898</v>
      </c>
      <c r="S8" s="362">
        <v>26011</v>
      </c>
      <c r="T8" s="362">
        <v>8965</v>
      </c>
      <c r="U8" s="362">
        <v>6920</v>
      </c>
      <c r="V8" s="362">
        <v>5264</v>
      </c>
      <c r="W8" s="362">
        <v>4861</v>
      </c>
      <c r="X8" s="361">
        <v>19717</v>
      </c>
      <c r="Y8" s="362">
        <v>4595</v>
      </c>
      <c r="Z8" s="362">
        <v>5053</v>
      </c>
      <c r="AA8" s="362">
        <v>3984</v>
      </c>
      <c r="AB8" s="362">
        <v>6086</v>
      </c>
    </row>
    <row r="9" spans="1:28" ht="13" thickBot="1" x14ac:dyDescent="0.3">
      <c r="A9" s="408"/>
      <c r="B9" s="409"/>
      <c r="C9" s="363"/>
      <c r="D9" s="174"/>
      <c r="E9" s="408"/>
      <c r="F9" s="363"/>
      <c r="G9" s="363"/>
      <c r="H9" s="363"/>
      <c r="I9" s="363"/>
      <c r="J9" s="363"/>
      <c r="K9" s="363"/>
      <c r="L9" s="363"/>
      <c r="M9" s="363"/>
      <c r="N9" s="416"/>
      <c r="O9" s="416"/>
      <c r="P9" s="363"/>
      <c r="Q9" s="363"/>
      <c r="R9" s="363"/>
      <c r="S9" s="363"/>
      <c r="T9" s="363"/>
      <c r="U9" s="363"/>
      <c r="V9" s="363"/>
      <c r="W9" s="363"/>
      <c r="X9" s="363"/>
      <c r="Y9" s="363"/>
      <c r="Z9" s="363"/>
      <c r="AA9" s="363"/>
      <c r="AB9" s="363"/>
    </row>
    <row r="10" spans="1:28" s="24" customFormat="1" ht="14" thickBot="1" x14ac:dyDescent="0.3">
      <c r="A10" s="364">
        <v>1263</v>
      </c>
      <c r="B10" s="721">
        <v>955</v>
      </c>
      <c r="C10" s="365">
        <v>1769</v>
      </c>
      <c r="D10" s="23" t="s">
        <v>122</v>
      </c>
      <c r="E10" s="364">
        <v>5729</v>
      </c>
      <c r="F10" s="365">
        <v>1626</v>
      </c>
      <c r="G10" s="365">
        <v>1379</v>
      </c>
      <c r="H10" s="365">
        <v>1769</v>
      </c>
      <c r="I10" s="365">
        <v>8482</v>
      </c>
      <c r="J10" s="365">
        <v>2243</v>
      </c>
      <c r="K10" s="365">
        <v>2530</v>
      </c>
      <c r="L10" s="365">
        <v>1614</v>
      </c>
      <c r="M10" s="366">
        <v>2095</v>
      </c>
      <c r="N10" s="365">
        <v>12198</v>
      </c>
      <c r="O10" s="366">
        <v>2067</v>
      </c>
      <c r="P10" s="366">
        <v>4230</v>
      </c>
      <c r="Q10" s="366">
        <v>3660</v>
      </c>
      <c r="R10" s="366">
        <v>2241</v>
      </c>
      <c r="S10" s="366">
        <v>4346</v>
      </c>
      <c r="T10" s="366">
        <v>1500</v>
      </c>
      <c r="U10" s="366">
        <v>1341</v>
      </c>
      <c r="V10" s="366">
        <v>851</v>
      </c>
      <c r="W10" s="366">
        <v>653</v>
      </c>
      <c r="X10" s="417">
        <v>2287</v>
      </c>
      <c r="Y10" s="366">
        <v>467</v>
      </c>
      <c r="Z10" s="366">
        <v>570</v>
      </c>
      <c r="AA10" s="366">
        <v>276</v>
      </c>
      <c r="AB10" s="366">
        <v>975</v>
      </c>
    </row>
    <row r="11" spans="1:28" s="24" customFormat="1" ht="13.5" x14ac:dyDescent="0.25">
      <c r="A11" s="367">
        <v>827</v>
      </c>
      <c r="B11" s="369">
        <v>533</v>
      </c>
      <c r="C11" s="368">
        <v>728</v>
      </c>
      <c r="D11" s="29" t="s">
        <v>186</v>
      </c>
      <c r="E11" s="367">
        <v>2960</v>
      </c>
      <c r="F11" s="368">
        <v>876</v>
      </c>
      <c r="G11" s="368">
        <v>823</v>
      </c>
      <c r="H11" s="368">
        <v>728</v>
      </c>
      <c r="I11" s="363">
        <v>4177</v>
      </c>
      <c r="J11" s="368">
        <v>909</v>
      </c>
      <c r="K11" s="368">
        <v>1131</v>
      </c>
      <c r="L11" s="368">
        <v>1152</v>
      </c>
      <c r="M11" s="369">
        <v>985</v>
      </c>
      <c r="N11" s="416">
        <v>5433</v>
      </c>
      <c r="O11" s="418">
        <v>1076</v>
      </c>
      <c r="P11" s="409">
        <v>1362</v>
      </c>
      <c r="Q11" s="409">
        <v>1889</v>
      </c>
      <c r="R11" s="409">
        <v>1106</v>
      </c>
      <c r="S11" s="409">
        <v>1814</v>
      </c>
      <c r="T11" s="409">
        <v>588</v>
      </c>
      <c r="U11" s="409">
        <v>442</v>
      </c>
      <c r="V11" s="409">
        <v>473</v>
      </c>
      <c r="W11" s="409">
        <v>311</v>
      </c>
      <c r="X11" s="368">
        <v>7</v>
      </c>
      <c r="Y11" s="369">
        <v>26</v>
      </c>
      <c r="Z11" s="369">
        <v>-46</v>
      </c>
      <c r="AA11" s="369">
        <v>-130</v>
      </c>
      <c r="AB11" s="369">
        <v>157</v>
      </c>
    </row>
    <row r="12" spans="1:28" s="2" customFormat="1" ht="13.5" x14ac:dyDescent="0.3">
      <c r="A12" s="367">
        <v>395</v>
      </c>
      <c r="B12" s="369">
        <v>430</v>
      </c>
      <c r="C12" s="368">
        <v>484</v>
      </c>
      <c r="D12" s="107" t="s">
        <v>187</v>
      </c>
      <c r="E12" s="367">
        <v>2438</v>
      </c>
      <c r="F12" s="368">
        <v>792</v>
      </c>
      <c r="G12" s="368">
        <v>732</v>
      </c>
      <c r="H12" s="368">
        <v>484</v>
      </c>
      <c r="I12" s="419">
        <v>2480</v>
      </c>
      <c r="J12" s="368">
        <v>729</v>
      </c>
      <c r="K12" s="368">
        <v>993</v>
      </c>
      <c r="L12" s="368">
        <v>142</v>
      </c>
      <c r="M12" s="369">
        <v>616</v>
      </c>
      <c r="N12" s="419">
        <v>4019</v>
      </c>
      <c r="O12" s="418">
        <v>861</v>
      </c>
      <c r="P12" s="369">
        <v>1334</v>
      </c>
      <c r="Q12" s="369">
        <v>1197</v>
      </c>
      <c r="R12" s="369">
        <v>626</v>
      </c>
      <c r="S12" s="369">
        <v>2040.6855952899612</v>
      </c>
      <c r="T12" s="369">
        <v>549.59901733276263</v>
      </c>
      <c r="U12" s="369">
        <v>781</v>
      </c>
      <c r="V12" s="369">
        <v>403</v>
      </c>
      <c r="W12" s="369">
        <v>308</v>
      </c>
      <c r="X12" s="368">
        <v>1454</v>
      </c>
      <c r="Y12" s="369">
        <f>'Operational figures'!Y38</f>
        <v>275</v>
      </c>
      <c r="Z12" s="369">
        <f>'Operational figures'!Z38</f>
        <v>373</v>
      </c>
      <c r="AA12" s="369">
        <f>'Operational figures'!AA38</f>
        <v>292</v>
      </c>
      <c r="AB12" s="369">
        <f>'Operational figures'!AB38</f>
        <v>514</v>
      </c>
    </row>
    <row r="13" spans="1:28" s="2" customFormat="1" ht="13" x14ac:dyDescent="0.3">
      <c r="A13" s="367">
        <v>-86</v>
      </c>
      <c r="B13" s="369">
        <v>-76</v>
      </c>
      <c r="C13" s="368">
        <v>433</v>
      </c>
      <c r="D13" s="107" t="s">
        <v>188</v>
      </c>
      <c r="E13" s="367">
        <v>352</v>
      </c>
      <c r="F13" s="368">
        <v>45</v>
      </c>
      <c r="G13" s="368">
        <v>-51</v>
      </c>
      <c r="H13" s="368">
        <v>433</v>
      </c>
      <c r="I13" s="419">
        <v>2145</v>
      </c>
      <c r="J13" s="368">
        <v>514</v>
      </c>
      <c r="K13" s="368">
        <v>437</v>
      </c>
      <c r="L13" s="368">
        <v>471</v>
      </c>
      <c r="M13" s="369">
        <v>723</v>
      </c>
      <c r="N13" s="419">
        <v>2942</v>
      </c>
      <c r="O13" s="418">
        <v>132</v>
      </c>
      <c r="P13" s="369">
        <v>1267</v>
      </c>
      <c r="Q13" s="369">
        <v>816</v>
      </c>
      <c r="R13" s="369">
        <v>727</v>
      </c>
      <c r="S13" s="369">
        <v>781.15785116642712</v>
      </c>
      <c r="T13" s="369">
        <v>443.80455987830925</v>
      </c>
      <c r="U13" s="369">
        <v>95</v>
      </c>
      <c r="V13" s="369">
        <v>61</v>
      </c>
      <c r="W13" s="369">
        <v>181</v>
      </c>
      <c r="X13" s="368">
        <v>718</v>
      </c>
      <c r="Y13" s="369">
        <f>'Operational figures'!Y66</f>
        <v>230</v>
      </c>
      <c r="Z13" s="369">
        <f>'Operational figures'!Z66</f>
        <v>190</v>
      </c>
      <c r="AA13" s="369">
        <f>'Operational figures'!AA66</f>
        <v>150</v>
      </c>
      <c r="AB13" s="369">
        <f>'Operational figures'!AB66</f>
        <v>147</v>
      </c>
    </row>
    <row r="14" spans="1:28" ht="13.5" x14ac:dyDescent="0.25">
      <c r="A14" s="367">
        <v>-27</v>
      </c>
      <c r="B14" s="369">
        <v>-22</v>
      </c>
      <c r="C14" s="368">
        <v>-28</v>
      </c>
      <c r="D14" s="87" t="s">
        <v>123</v>
      </c>
      <c r="E14" s="367">
        <v>-96</v>
      </c>
      <c r="F14" s="368">
        <v>-28</v>
      </c>
      <c r="G14" s="368">
        <v>-18</v>
      </c>
      <c r="H14" s="368">
        <v>-28</v>
      </c>
      <c r="I14" s="368">
        <v>-93</v>
      </c>
      <c r="J14" s="368">
        <v>-31</v>
      </c>
      <c r="K14" s="368">
        <v>-27</v>
      </c>
      <c r="L14" s="368">
        <v>-11</v>
      </c>
      <c r="M14" s="369">
        <v>-24</v>
      </c>
      <c r="N14" s="368">
        <v>-96</v>
      </c>
      <c r="O14" s="418">
        <v>-32</v>
      </c>
      <c r="P14" s="369">
        <v>-26</v>
      </c>
      <c r="Q14" s="369">
        <v>-15</v>
      </c>
      <c r="R14" s="369">
        <v>-22</v>
      </c>
      <c r="S14" s="369">
        <v>-87</v>
      </c>
      <c r="T14" s="369">
        <v>-35</v>
      </c>
      <c r="U14" s="369">
        <v>-19</v>
      </c>
      <c r="V14" s="369">
        <v>-9</v>
      </c>
      <c r="W14" s="369">
        <v>-24</v>
      </c>
      <c r="X14" s="368">
        <v>-84</v>
      </c>
      <c r="Y14" s="369">
        <v>-30</v>
      </c>
      <c r="Z14" s="369">
        <v>-22</v>
      </c>
      <c r="AA14" s="369">
        <v>-9</v>
      </c>
      <c r="AB14" s="369">
        <v>-22</v>
      </c>
    </row>
    <row r="15" spans="1:28" x14ac:dyDescent="0.25">
      <c r="A15" s="367">
        <v>154</v>
      </c>
      <c r="B15" s="369">
        <v>90</v>
      </c>
      <c r="C15" s="368">
        <v>151</v>
      </c>
      <c r="D15" s="107" t="s">
        <v>103</v>
      </c>
      <c r="E15" s="367">
        <v>75</v>
      </c>
      <c r="F15" s="368">
        <v>-59</v>
      </c>
      <c r="G15" s="368">
        <v>-108</v>
      </c>
      <c r="H15" s="368">
        <v>151</v>
      </c>
      <c r="I15" s="368">
        <v>-227</v>
      </c>
      <c r="J15" s="368">
        <v>122</v>
      </c>
      <c r="K15" s="368">
        <v>-4</v>
      </c>
      <c r="L15" s="368">
        <v>-139</v>
      </c>
      <c r="M15" s="369">
        <v>-205</v>
      </c>
      <c r="N15" s="368">
        <v>-99</v>
      </c>
      <c r="O15" s="418">
        <v>30</v>
      </c>
      <c r="P15" s="369">
        <v>294</v>
      </c>
      <c r="Q15" s="369">
        <v>-228</v>
      </c>
      <c r="R15" s="369">
        <v>-195</v>
      </c>
      <c r="S15" s="369">
        <v>-203</v>
      </c>
      <c r="T15" s="369">
        <v>-46</v>
      </c>
      <c r="U15" s="369">
        <v>42</v>
      </c>
      <c r="V15" s="369">
        <v>-77</v>
      </c>
      <c r="W15" s="369">
        <v>-122</v>
      </c>
      <c r="X15" s="368">
        <v>193</v>
      </c>
      <c r="Y15" s="369">
        <v>-34</v>
      </c>
      <c r="Z15" s="369">
        <v>76</v>
      </c>
      <c r="AA15" s="369">
        <v>-28</v>
      </c>
      <c r="AB15" s="369">
        <v>180</v>
      </c>
    </row>
    <row r="16" spans="1:28" x14ac:dyDescent="0.25">
      <c r="A16" s="367">
        <v>17</v>
      </c>
      <c r="B16" s="369">
        <v>15</v>
      </c>
      <c r="C16" s="368">
        <v>17</v>
      </c>
      <c r="D16" s="107" t="s">
        <v>117</v>
      </c>
      <c r="E16" s="367">
        <v>16</v>
      </c>
      <c r="F16" s="368">
        <v>17</v>
      </c>
      <c r="G16" s="368">
        <v>16</v>
      </c>
      <c r="H16" s="368">
        <v>17</v>
      </c>
      <c r="I16" s="368">
        <v>15</v>
      </c>
      <c r="J16" s="368">
        <v>10</v>
      </c>
      <c r="K16" s="368">
        <v>16</v>
      </c>
      <c r="L16" s="368">
        <v>16</v>
      </c>
      <c r="M16" s="369">
        <v>16</v>
      </c>
      <c r="N16" s="368">
        <v>16</v>
      </c>
      <c r="O16" s="418">
        <v>14</v>
      </c>
      <c r="P16" s="369">
        <v>16</v>
      </c>
      <c r="Q16" s="369">
        <v>17</v>
      </c>
      <c r="R16" s="369">
        <v>17</v>
      </c>
      <c r="S16" s="369">
        <v>17</v>
      </c>
      <c r="T16" s="369">
        <v>17</v>
      </c>
      <c r="U16" s="369">
        <v>16</v>
      </c>
      <c r="V16" s="369">
        <v>17</v>
      </c>
      <c r="W16" s="369">
        <v>16</v>
      </c>
      <c r="X16" s="368">
        <v>16</v>
      </c>
      <c r="Y16" s="369">
        <v>15</v>
      </c>
      <c r="Z16" s="369">
        <v>16</v>
      </c>
      <c r="AA16" s="369">
        <v>12</v>
      </c>
      <c r="AB16" s="369">
        <v>18</v>
      </c>
    </row>
    <row r="17" spans="1:28" s="2" customFormat="1" ht="13.5" x14ac:dyDescent="0.3">
      <c r="A17" s="367">
        <v>1072</v>
      </c>
      <c r="B17" s="369">
        <v>788</v>
      </c>
      <c r="C17" s="368">
        <v>1540</v>
      </c>
      <c r="D17" s="107" t="s">
        <v>139</v>
      </c>
      <c r="E17" s="367">
        <v>4900</v>
      </c>
      <c r="F17" s="368">
        <v>1381</v>
      </c>
      <c r="G17" s="368">
        <v>1190</v>
      </c>
      <c r="H17" s="368">
        <v>1540</v>
      </c>
      <c r="I17" s="419">
        <v>7463</v>
      </c>
      <c r="J17" s="368">
        <v>2055</v>
      </c>
      <c r="K17" s="368">
        <v>2058</v>
      </c>
      <c r="L17" s="368">
        <v>1471</v>
      </c>
      <c r="M17" s="369">
        <v>1881</v>
      </c>
      <c r="N17" s="419">
        <v>10272</v>
      </c>
      <c r="O17" s="418">
        <v>1855</v>
      </c>
      <c r="P17" s="369">
        <v>3649</v>
      </c>
      <c r="Q17" s="369">
        <v>2980</v>
      </c>
      <c r="R17" s="369">
        <v>1788</v>
      </c>
      <c r="S17" s="369">
        <v>3353</v>
      </c>
      <c r="T17" s="369">
        <v>1160</v>
      </c>
      <c r="U17" s="369">
        <v>998</v>
      </c>
      <c r="V17" s="369">
        <v>675</v>
      </c>
      <c r="W17" s="369">
        <v>520</v>
      </c>
      <c r="X17" s="368">
        <v>1931</v>
      </c>
      <c r="Y17" s="369">
        <v>382</v>
      </c>
      <c r="Z17" s="369">
        <v>471</v>
      </c>
      <c r="AA17" s="369">
        <v>318</v>
      </c>
      <c r="AB17" s="369">
        <v>760</v>
      </c>
    </row>
    <row r="18" spans="1:28" ht="13.5" x14ac:dyDescent="0.25">
      <c r="A18" s="370">
        <v>1072</v>
      </c>
      <c r="B18" s="722">
        <v>788</v>
      </c>
      <c r="C18" s="371">
        <v>1540</v>
      </c>
      <c r="D18" s="108" t="s">
        <v>140</v>
      </c>
      <c r="E18" s="370">
        <v>4900</v>
      </c>
      <c r="F18" s="371">
        <v>1381</v>
      </c>
      <c r="G18" s="371">
        <v>1190</v>
      </c>
      <c r="H18" s="371">
        <v>1540</v>
      </c>
      <c r="I18" s="371">
        <v>7464</v>
      </c>
      <c r="J18" s="371">
        <v>2055</v>
      </c>
      <c r="K18" s="371">
        <v>2057</v>
      </c>
      <c r="L18" s="371">
        <v>1471</v>
      </c>
      <c r="M18" s="372">
        <v>1881</v>
      </c>
      <c r="N18" s="420">
        <v>10273</v>
      </c>
      <c r="O18" s="421">
        <v>1855</v>
      </c>
      <c r="P18" s="372">
        <v>3649</v>
      </c>
      <c r="Q18" s="372">
        <v>2980</v>
      </c>
      <c r="R18" s="372">
        <v>1788</v>
      </c>
      <c r="S18" s="372">
        <v>3353</v>
      </c>
      <c r="T18" s="372">
        <v>1160</v>
      </c>
      <c r="U18" s="372">
        <v>998</v>
      </c>
      <c r="V18" s="372">
        <v>675</v>
      </c>
      <c r="W18" s="372">
        <v>520</v>
      </c>
      <c r="X18" s="400">
        <v>1931</v>
      </c>
      <c r="Y18" s="372">
        <v>382</v>
      </c>
      <c r="Z18" s="372">
        <v>471</v>
      </c>
      <c r="AA18" s="372">
        <v>317</v>
      </c>
      <c r="AB18" s="372">
        <v>760</v>
      </c>
    </row>
    <row r="19" spans="1:28" ht="13.5" x14ac:dyDescent="0.25">
      <c r="A19" s="412">
        <v>1.72E-2</v>
      </c>
      <c r="B19" s="723">
        <v>1.2699999999999999E-2</v>
      </c>
      <c r="C19" s="413">
        <v>2.47E-2</v>
      </c>
      <c r="D19" s="109" t="s">
        <v>141</v>
      </c>
      <c r="E19" s="412">
        <v>7.8600000000000003E-2</v>
      </c>
      <c r="F19" s="413">
        <v>2.2200000000000001E-2</v>
      </c>
      <c r="G19" s="413">
        <v>1.9099999999999999E-2</v>
      </c>
      <c r="H19" s="413">
        <v>2.47E-2</v>
      </c>
      <c r="I19" s="261">
        <v>0.1198</v>
      </c>
      <c r="J19" s="413">
        <v>3.3000000000000002E-2</v>
      </c>
      <c r="K19" s="177">
        <v>3.3000000000000002E-2</v>
      </c>
      <c r="L19" s="177">
        <v>2.3599999999999999E-2</v>
      </c>
      <c r="M19" s="176">
        <v>3.0200000000000001E-2</v>
      </c>
      <c r="N19" s="261">
        <v>0.16789999999999999</v>
      </c>
      <c r="O19" s="176">
        <v>0.03</v>
      </c>
      <c r="P19" s="225">
        <v>5.9900000000000002E-2</v>
      </c>
      <c r="Q19" s="109">
        <v>4.8899999999999999E-2</v>
      </c>
      <c r="R19" s="109">
        <v>2.93E-2</v>
      </c>
      <c r="S19" s="109">
        <v>5.5E-2</v>
      </c>
      <c r="T19" s="109">
        <v>1.9E-2</v>
      </c>
      <c r="U19" s="109">
        <v>1.6400000000000001E-2</v>
      </c>
      <c r="V19" s="109">
        <v>1.11E-2</v>
      </c>
      <c r="W19" s="109">
        <v>8.5000000000000006E-3</v>
      </c>
      <c r="X19" s="176">
        <v>3.4099999999999998E-2</v>
      </c>
      <c r="Y19" s="109">
        <v>6.7000000000000002E-3</v>
      </c>
      <c r="Z19" s="109">
        <v>8.3000000000000001E-3</v>
      </c>
      <c r="AA19" s="109">
        <v>5.5999999999999999E-3</v>
      </c>
      <c r="AB19" s="109">
        <v>1.34E-2</v>
      </c>
    </row>
    <row r="20" spans="1:28" s="6" customFormat="1" ht="13" x14ac:dyDescent="0.3">
      <c r="A20" s="408"/>
      <c r="B20" s="409"/>
      <c r="C20" s="363"/>
      <c r="D20" s="173"/>
      <c r="E20" s="408"/>
      <c r="F20" s="363"/>
      <c r="G20" s="363"/>
      <c r="H20" s="363"/>
      <c r="I20" s="172"/>
      <c r="J20" s="363"/>
      <c r="K20" s="172"/>
      <c r="L20" s="172"/>
      <c r="M20" s="173"/>
      <c r="N20" s="262"/>
      <c r="O20" s="263"/>
      <c r="P20" s="172"/>
      <c r="Q20" s="172"/>
      <c r="R20" s="172"/>
      <c r="S20" s="172"/>
      <c r="T20" s="172"/>
      <c r="U20" s="172"/>
      <c r="V20" s="172"/>
      <c r="W20" s="172"/>
      <c r="X20" s="172"/>
      <c r="Y20" s="172"/>
      <c r="Z20" s="172"/>
      <c r="AA20" s="172"/>
      <c r="AB20" s="172"/>
    </row>
    <row r="21" spans="1:28" s="24" customFormat="1" ht="14" thickBot="1" x14ac:dyDescent="0.3">
      <c r="A21" s="374">
        <v>1263</v>
      </c>
      <c r="B21" s="724">
        <v>955</v>
      </c>
      <c r="C21" s="375">
        <v>1769</v>
      </c>
      <c r="D21" s="25" t="s">
        <v>122</v>
      </c>
      <c r="E21" s="374">
        <v>5729</v>
      </c>
      <c r="F21" s="375">
        <v>1626</v>
      </c>
      <c r="G21" s="375">
        <v>1379</v>
      </c>
      <c r="H21" s="375">
        <v>1769</v>
      </c>
      <c r="I21" s="375">
        <v>8482</v>
      </c>
      <c r="J21" s="375">
        <v>2243</v>
      </c>
      <c r="K21" s="375">
        <v>2530</v>
      </c>
      <c r="L21" s="375">
        <v>1614</v>
      </c>
      <c r="M21" s="376">
        <v>2095</v>
      </c>
      <c r="N21" s="375">
        <v>12198</v>
      </c>
      <c r="O21" s="376">
        <v>2067</v>
      </c>
      <c r="P21" s="376">
        <v>4230</v>
      </c>
      <c r="Q21" s="376">
        <v>3660</v>
      </c>
      <c r="R21" s="376">
        <v>2241</v>
      </c>
      <c r="S21" s="376">
        <v>4346</v>
      </c>
      <c r="T21" s="376">
        <v>1500</v>
      </c>
      <c r="U21" s="376">
        <v>1341</v>
      </c>
      <c r="V21" s="376">
        <v>851</v>
      </c>
      <c r="W21" s="376">
        <v>653</v>
      </c>
      <c r="X21" s="422">
        <v>2287</v>
      </c>
      <c r="Y21" s="376">
        <v>467</v>
      </c>
      <c r="Z21" s="376">
        <v>570</v>
      </c>
      <c r="AA21" s="376">
        <v>276</v>
      </c>
      <c r="AB21" s="376">
        <v>975</v>
      </c>
    </row>
    <row r="22" spans="1:28" s="2" customFormat="1" ht="13.5" x14ac:dyDescent="0.3">
      <c r="A22" s="377">
        <v>-15</v>
      </c>
      <c r="B22" s="379">
        <v>-631</v>
      </c>
      <c r="C22" s="378">
        <v>-193</v>
      </c>
      <c r="D22" s="110" t="s">
        <v>142</v>
      </c>
      <c r="E22" s="377">
        <v>-790</v>
      </c>
      <c r="F22" s="378">
        <v>-12</v>
      </c>
      <c r="G22" s="378">
        <v>46</v>
      </c>
      <c r="H22" s="378">
        <v>-193</v>
      </c>
      <c r="I22" s="423">
        <v>-838</v>
      </c>
      <c r="J22" s="378">
        <v>-250</v>
      </c>
      <c r="K22" s="378">
        <v>-207</v>
      </c>
      <c r="L22" s="378">
        <v>-25</v>
      </c>
      <c r="M22" s="379">
        <v>-356</v>
      </c>
      <c r="N22" s="423">
        <v>-320</v>
      </c>
      <c r="O22" s="424">
        <v>-823</v>
      </c>
      <c r="P22" s="379">
        <v>1115</v>
      </c>
      <c r="Q22" s="379">
        <v>-450</v>
      </c>
      <c r="R22" s="379">
        <v>-162</v>
      </c>
      <c r="S22" s="379">
        <v>-1058</v>
      </c>
      <c r="T22" s="379">
        <v>-129</v>
      </c>
      <c r="U22" s="379">
        <v>-465</v>
      </c>
      <c r="V22" s="379">
        <v>-403</v>
      </c>
      <c r="W22" s="379">
        <v>-61</v>
      </c>
      <c r="X22" s="378">
        <v>-425</v>
      </c>
      <c r="Y22" s="379">
        <v>31</v>
      </c>
      <c r="Z22" s="379">
        <v>-562</v>
      </c>
      <c r="AA22" s="379">
        <v>12</v>
      </c>
      <c r="AB22" s="379">
        <v>94</v>
      </c>
    </row>
    <row r="23" spans="1:28" ht="13" thickBot="1" x14ac:dyDescent="0.3">
      <c r="A23" s="380">
        <v>-5</v>
      </c>
      <c r="B23" s="382">
        <v>-6</v>
      </c>
      <c r="C23" s="381">
        <v>23</v>
      </c>
      <c r="D23" s="111" t="s">
        <v>102</v>
      </c>
      <c r="E23" s="380">
        <v>-84</v>
      </c>
      <c r="F23" s="381">
        <v>-98</v>
      </c>
      <c r="G23" s="381">
        <v>-4</v>
      </c>
      <c r="H23" s="381">
        <v>23</v>
      </c>
      <c r="I23" s="381">
        <v>-91</v>
      </c>
      <c r="J23" s="381">
        <v>-32</v>
      </c>
      <c r="K23" s="381">
        <v>94</v>
      </c>
      <c r="L23" s="381">
        <v>-30</v>
      </c>
      <c r="M23" s="382">
        <v>-122</v>
      </c>
      <c r="N23" s="381">
        <v>160</v>
      </c>
      <c r="O23" s="425">
        <v>-126</v>
      </c>
      <c r="P23" s="382">
        <v>-143</v>
      </c>
      <c r="Q23" s="382">
        <v>322</v>
      </c>
      <c r="R23" s="382">
        <v>107</v>
      </c>
      <c r="S23" s="382">
        <v>421</v>
      </c>
      <c r="T23" s="382">
        <v>122</v>
      </c>
      <c r="U23" s="382">
        <v>102</v>
      </c>
      <c r="V23" s="382">
        <v>83</v>
      </c>
      <c r="W23" s="382">
        <v>114</v>
      </c>
      <c r="X23" s="381">
        <v>-396</v>
      </c>
      <c r="Y23" s="382">
        <v>41</v>
      </c>
      <c r="Z23" s="382">
        <v>-53</v>
      </c>
      <c r="AA23" s="382">
        <v>-145</v>
      </c>
      <c r="AB23" s="382">
        <v>-239</v>
      </c>
    </row>
    <row r="24" spans="1:28" ht="13" thickBot="1" x14ac:dyDescent="0.3">
      <c r="A24" s="383">
        <v>1242</v>
      </c>
      <c r="B24" s="725">
        <v>319</v>
      </c>
      <c r="C24" s="384">
        <v>1599</v>
      </c>
      <c r="D24" s="71" t="s">
        <v>101</v>
      </c>
      <c r="E24" s="383">
        <v>4855</v>
      </c>
      <c r="F24" s="384">
        <v>1517</v>
      </c>
      <c r="G24" s="384">
        <v>1420</v>
      </c>
      <c r="H24" s="384">
        <v>1599</v>
      </c>
      <c r="I24" s="384">
        <v>7554</v>
      </c>
      <c r="J24" s="384">
        <v>1961</v>
      </c>
      <c r="K24" s="384">
        <v>2417</v>
      </c>
      <c r="L24" s="384">
        <v>1559</v>
      </c>
      <c r="M24" s="385">
        <v>1617</v>
      </c>
      <c r="N24" s="384">
        <v>12039</v>
      </c>
      <c r="O24" s="385">
        <v>1119</v>
      </c>
      <c r="P24" s="385">
        <v>5203</v>
      </c>
      <c r="Q24" s="385">
        <v>3532</v>
      </c>
      <c r="R24" s="385">
        <v>2185</v>
      </c>
      <c r="S24" s="385">
        <v>3709</v>
      </c>
      <c r="T24" s="385">
        <v>1493</v>
      </c>
      <c r="U24" s="385">
        <v>978</v>
      </c>
      <c r="V24" s="385">
        <v>531</v>
      </c>
      <c r="W24" s="385">
        <v>707</v>
      </c>
      <c r="X24" s="417">
        <v>1467</v>
      </c>
      <c r="Y24" s="385">
        <v>539</v>
      </c>
      <c r="Z24" s="385">
        <v>-44</v>
      </c>
      <c r="AA24" s="385">
        <v>143</v>
      </c>
      <c r="AB24" s="385">
        <v>830</v>
      </c>
    </row>
    <row r="25" spans="1:28" ht="13.5" x14ac:dyDescent="0.25">
      <c r="A25" s="386">
        <v>790</v>
      </c>
      <c r="B25" s="426">
        <v>-98</v>
      </c>
      <c r="C25" s="387">
        <v>725</v>
      </c>
      <c r="D25" s="35" t="s">
        <v>189</v>
      </c>
      <c r="E25" s="386">
        <v>2323</v>
      </c>
      <c r="F25" s="387">
        <v>874</v>
      </c>
      <c r="G25" s="387">
        <v>821</v>
      </c>
      <c r="H25" s="387">
        <v>725</v>
      </c>
      <c r="I25" s="387">
        <v>4170</v>
      </c>
      <c r="J25" s="387">
        <v>907</v>
      </c>
      <c r="K25" s="387">
        <v>1128</v>
      </c>
      <c r="L25" s="387">
        <v>1149</v>
      </c>
      <c r="M25" s="369">
        <v>987</v>
      </c>
      <c r="N25" s="387">
        <v>3612</v>
      </c>
      <c r="O25" s="418">
        <v>-736</v>
      </c>
      <c r="P25" s="426">
        <v>1356</v>
      </c>
      <c r="Q25" s="426">
        <v>1887</v>
      </c>
      <c r="R25" s="409">
        <v>1105</v>
      </c>
      <c r="S25" s="426">
        <v>1660</v>
      </c>
      <c r="T25" s="409">
        <v>588</v>
      </c>
      <c r="U25" s="426">
        <v>413</v>
      </c>
      <c r="V25" s="426">
        <v>357</v>
      </c>
      <c r="W25" s="409">
        <v>302</v>
      </c>
      <c r="X25" s="387">
        <v>-985</v>
      </c>
      <c r="Y25" s="426">
        <v>100</v>
      </c>
      <c r="Z25" s="426">
        <v>-1097</v>
      </c>
      <c r="AA25" s="426">
        <v>-118</v>
      </c>
      <c r="AB25" s="426">
        <v>130</v>
      </c>
    </row>
    <row r="26" spans="1:28" s="2" customFormat="1" ht="13" x14ac:dyDescent="0.3">
      <c r="A26" s="367">
        <v>409</v>
      </c>
      <c r="B26" s="369">
        <v>457</v>
      </c>
      <c r="C26" s="368">
        <v>417</v>
      </c>
      <c r="D26" s="107" t="s">
        <v>190</v>
      </c>
      <c r="E26" s="367">
        <v>2238</v>
      </c>
      <c r="F26" s="368">
        <v>585</v>
      </c>
      <c r="G26" s="368">
        <v>780</v>
      </c>
      <c r="H26" s="368">
        <v>417</v>
      </c>
      <c r="I26" s="419">
        <v>2318</v>
      </c>
      <c r="J26" s="368">
        <v>635</v>
      </c>
      <c r="K26" s="368">
        <v>1064</v>
      </c>
      <c r="L26" s="368">
        <v>89</v>
      </c>
      <c r="M26" s="369">
        <v>529</v>
      </c>
      <c r="N26" s="419">
        <v>4076</v>
      </c>
      <c r="O26" s="418">
        <v>734</v>
      </c>
      <c r="P26" s="369">
        <v>1045</v>
      </c>
      <c r="Q26" s="369">
        <v>1590</v>
      </c>
      <c r="R26" s="369">
        <v>707</v>
      </c>
      <c r="S26" s="369">
        <v>2663.1992108213212</v>
      </c>
      <c r="T26" s="369">
        <v>759.85286542412257</v>
      </c>
      <c r="U26" s="369">
        <v>905.66</v>
      </c>
      <c r="V26" s="369">
        <v>511.36</v>
      </c>
      <c r="W26" s="369">
        <v>486.33</v>
      </c>
      <c r="X26" s="368">
        <v>1060</v>
      </c>
      <c r="Y26" s="369">
        <f>'Operational figures'!Y41</f>
        <v>338</v>
      </c>
      <c r="Z26" s="369">
        <f>'Operational figures'!Z41</f>
        <v>385</v>
      </c>
      <c r="AA26" s="369">
        <f>'Operational figures'!AA41</f>
        <v>281</v>
      </c>
      <c r="AB26" s="369">
        <f>'Operational figures'!AB41</f>
        <v>57</v>
      </c>
    </row>
    <row r="27" spans="1:28" s="2" customFormat="1" ht="13" x14ac:dyDescent="0.3">
      <c r="A27" s="367">
        <v>-104</v>
      </c>
      <c r="B27" s="369">
        <v>-6</v>
      </c>
      <c r="C27" s="368">
        <v>330</v>
      </c>
      <c r="D27" s="107" t="s">
        <v>191</v>
      </c>
      <c r="E27" s="367">
        <v>364</v>
      </c>
      <c r="F27" s="368">
        <v>68</v>
      </c>
      <c r="G27" s="368">
        <v>-29</v>
      </c>
      <c r="H27" s="368">
        <v>330</v>
      </c>
      <c r="I27" s="419">
        <v>1474</v>
      </c>
      <c r="J27" s="368">
        <v>354</v>
      </c>
      <c r="K27" s="368">
        <v>276</v>
      </c>
      <c r="L27" s="368">
        <v>492</v>
      </c>
      <c r="M27" s="369">
        <v>352</v>
      </c>
      <c r="N27" s="419">
        <v>4662</v>
      </c>
      <c r="O27" s="418">
        <v>1170</v>
      </c>
      <c r="P27" s="369">
        <v>2570</v>
      </c>
      <c r="Q27" s="369">
        <v>323</v>
      </c>
      <c r="R27" s="369">
        <v>599</v>
      </c>
      <c r="S27" s="369">
        <v>-253.23905197589264</v>
      </c>
      <c r="T27" s="369">
        <v>212.01919473830949</v>
      </c>
      <c r="U27" s="369">
        <v>-358.4</v>
      </c>
      <c r="V27" s="369">
        <v>-239.98</v>
      </c>
      <c r="W27" s="369">
        <v>133.12</v>
      </c>
      <c r="X27" s="368">
        <v>1257</v>
      </c>
      <c r="Y27" s="369">
        <f>'Operational figures'!Y68</f>
        <v>169</v>
      </c>
      <c r="Z27" s="369">
        <f>'Operational figures'!Z68</f>
        <v>673</v>
      </c>
      <c r="AA27" s="369">
        <f>'Operational figures'!AA68</f>
        <v>153</v>
      </c>
      <c r="AB27" s="369">
        <f>'Operational figures'!AB68</f>
        <v>262</v>
      </c>
    </row>
    <row r="28" spans="1:28" x14ac:dyDescent="0.25">
      <c r="A28" s="388">
        <v>-28</v>
      </c>
      <c r="B28" s="390">
        <v>-39</v>
      </c>
      <c r="C28" s="389">
        <v>-28</v>
      </c>
      <c r="D28" s="112" t="s">
        <v>100</v>
      </c>
      <c r="E28" s="388">
        <v>-127</v>
      </c>
      <c r="F28" s="389">
        <v>-38</v>
      </c>
      <c r="G28" s="389">
        <v>-22</v>
      </c>
      <c r="H28" s="389">
        <v>-28</v>
      </c>
      <c r="I28" s="389">
        <v>-161</v>
      </c>
      <c r="J28" s="389">
        <v>-74</v>
      </c>
      <c r="K28" s="389">
        <v>-29</v>
      </c>
      <c r="L28" s="389">
        <v>-33</v>
      </c>
      <c r="M28" s="390">
        <v>-25</v>
      </c>
      <c r="N28" s="389">
        <v>-250</v>
      </c>
      <c r="O28" s="427">
        <v>-118</v>
      </c>
      <c r="P28" s="390">
        <v>-63</v>
      </c>
      <c r="Q28" s="390">
        <v>-40</v>
      </c>
      <c r="R28" s="390">
        <v>-30</v>
      </c>
      <c r="S28" s="390">
        <v>-99</v>
      </c>
      <c r="T28" s="390">
        <v>-20</v>
      </c>
      <c r="U28" s="390">
        <v>-25</v>
      </c>
      <c r="V28" s="390">
        <v>-20</v>
      </c>
      <c r="W28" s="390">
        <v>-34</v>
      </c>
      <c r="X28" s="389">
        <v>-105</v>
      </c>
      <c r="Y28" s="390">
        <v>-32</v>
      </c>
      <c r="Z28" s="390">
        <v>-20</v>
      </c>
      <c r="AA28" s="390">
        <v>-10</v>
      </c>
      <c r="AB28" s="390">
        <v>-43</v>
      </c>
    </row>
    <row r="29" spans="1:28" ht="13" thickBot="1" x14ac:dyDescent="0.3">
      <c r="A29" s="391">
        <v>176</v>
      </c>
      <c r="B29" s="393">
        <v>4</v>
      </c>
      <c r="C29" s="392">
        <v>156</v>
      </c>
      <c r="D29" s="22" t="s">
        <v>30</v>
      </c>
      <c r="E29" s="391">
        <v>57</v>
      </c>
      <c r="F29" s="392">
        <v>27</v>
      </c>
      <c r="G29" s="392">
        <v>-129</v>
      </c>
      <c r="H29" s="392">
        <v>156</v>
      </c>
      <c r="I29" s="392">
        <v>-248</v>
      </c>
      <c r="J29" s="392">
        <v>138</v>
      </c>
      <c r="K29" s="392">
        <v>-22</v>
      </c>
      <c r="L29" s="392">
        <v>-138</v>
      </c>
      <c r="M29" s="393">
        <v>-226</v>
      </c>
      <c r="N29" s="392">
        <v>-61</v>
      </c>
      <c r="O29" s="402">
        <v>68</v>
      </c>
      <c r="P29" s="393">
        <v>294</v>
      </c>
      <c r="Q29" s="393">
        <v>-228</v>
      </c>
      <c r="R29" s="393">
        <v>-195</v>
      </c>
      <c r="S29" s="393">
        <v>-263</v>
      </c>
      <c r="T29" s="393">
        <v>-46</v>
      </c>
      <c r="U29" s="393">
        <v>42</v>
      </c>
      <c r="V29" s="393">
        <v>-77</v>
      </c>
      <c r="W29" s="393">
        <v>-182</v>
      </c>
      <c r="X29" s="392">
        <v>240</v>
      </c>
      <c r="Y29" s="393">
        <v>-35</v>
      </c>
      <c r="Z29" s="393">
        <v>14</v>
      </c>
      <c r="AA29" s="393">
        <v>-164</v>
      </c>
      <c r="AB29" s="393">
        <v>425</v>
      </c>
    </row>
    <row r="30" spans="1:28" s="24" customFormat="1" ht="13" thickBot="1" x14ac:dyDescent="0.3">
      <c r="A30" s="394">
        <v>30</v>
      </c>
      <c r="B30" s="726">
        <v>-31</v>
      </c>
      <c r="C30" s="395">
        <v>78</v>
      </c>
      <c r="D30" s="27" t="s">
        <v>7</v>
      </c>
      <c r="E30" s="394">
        <v>113</v>
      </c>
      <c r="F30" s="395">
        <v>30</v>
      </c>
      <c r="G30" s="395">
        <v>35</v>
      </c>
      <c r="H30" s="395">
        <v>78</v>
      </c>
      <c r="I30" s="395">
        <v>263</v>
      </c>
      <c r="J30" s="395">
        <v>44</v>
      </c>
      <c r="K30" s="395">
        <v>-79</v>
      </c>
      <c r="L30" s="395">
        <v>145</v>
      </c>
      <c r="M30" s="396">
        <v>154</v>
      </c>
      <c r="N30" s="395">
        <v>17</v>
      </c>
      <c r="O30" s="396">
        <v>90</v>
      </c>
      <c r="P30" s="396">
        <v>100</v>
      </c>
      <c r="Q30" s="396">
        <v>-91</v>
      </c>
      <c r="R30" s="396">
        <v>-82</v>
      </c>
      <c r="S30" s="396">
        <v>-311</v>
      </c>
      <c r="T30" s="396">
        <v>-87</v>
      </c>
      <c r="U30" s="396">
        <v>-152</v>
      </c>
      <c r="V30" s="396">
        <v>-38</v>
      </c>
      <c r="W30" s="396">
        <v>-34</v>
      </c>
      <c r="X30" s="428">
        <v>12</v>
      </c>
      <c r="Y30" s="396">
        <v>-17</v>
      </c>
      <c r="Z30" s="396">
        <v>-8</v>
      </c>
      <c r="AA30" s="396">
        <v>87</v>
      </c>
      <c r="AB30" s="396">
        <v>-50</v>
      </c>
    </row>
    <row r="31" spans="1:28" x14ac:dyDescent="0.25">
      <c r="A31" s="367">
        <v>1272</v>
      </c>
      <c r="B31" s="369">
        <v>288</v>
      </c>
      <c r="C31" s="368">
        <v>1677</v>
      </c>
      <c r="D31" s="112" t="s">
        <v>219</v>
      </c>
      <c r="E31" s="367">
        <v>4968</v>
      </c>
      <c r="F31" s="368">
        <v>1547</v>
      </c>
      <c r="G31" s="368">
        <v>1455</v>
      </c>
      <c r="H31" s="368">
        <v>1677</v>
      </c>
      <c r="I31" s="368">
        <v>7817</v>
      </c>
      <c r="J31" s="368">
        <v>2004</v>
      </c>
      <c r="K31" s="368">
        <v>2338</v>
      </c>
      <c r="L31" s="390">
        <v>1704</v>
      </c>
      <c r="M31" s="390">
        <f>M33</f>
        <v>1771</v>
      </c>
      <c r="N31" s="389">
        <f t="shared" ref="N31:AB31" si="0">N33</f>
        <v>12056</v>
      </c>
      <c r="O31" s="389">
        <f t="shared" si="0"/>
        <v>1209</v>
      </c>
      <c r="P31" s="389">
        <f t="shared" si="0"/>
        <v>5302</v>
      </c>
      <c r="Q31" s="389">
        <f t="shared" si="0"/>
        <v>3441</v>
      </c>
      <c r="R31" s="389">
        <f t="shared" si="0"/>
        <v>2104</v>
      </c>
      <c r="S31" s="389">
        <f t="shared" si="0"/>
        <v>3398</v>
      </c>
      <c r="T31" s="389">
        <f t="shared" si="0"/>
        <v>1406</v>
      </c>
      <c r="U31" s="389">
        <f t="shared" si="0"/>
        <v>827</v>
      </c>
      <c r="V31" s="389">
        <f t="shared" si="0"/>
        <v>493</v>
      </c>
      <c r="W31" s="389">
        <f t="shared" si="0"/>
        <v>672</v>
      </c>
      <c r="X31" s="389">
        <f t="shared" si="0"/>
        <v>1479</v>
      </c>
      <c r="Y31" s="389">
        <f t="shared" si="0"/>
        <v>522</v>
      </c>
      <c r="Z31" s="389">
        <f t="shared" si="0"/>
        <v>-52</v>
      </c>
      <c r="AA31" s="389">
        <f t="shared" si="0"/>
        <v>229</v>
      </c>
      <c r="AB31" s="389">
        <f t="shared" si="0"/>
        <v>780</v>
      </c>
    </row>
    <row r="32" spans="1:28" ht="14" thickBot="1" x14ac:dyDescent="0.3">
      <c r="A32" s="386">
        <v>0</v>
      </c>
      <c r="B32" s="426" t="s">
        <v>183</v>
      </c>
      <c r="C32" s="387" t="s">
        <v>183</v>
      </c>
      <c r="D32" s="112" t="s">
        <v>222</v>
      </c>
      <c r="E32" s="386" t="s">
        <v>183</v>
      </c>
      <c r="F32" s="387" t="s">
        <v>183</v>
      </c>
      <c r="G32" s="387" t="s">
        <v>183</v>
      </c>
      <c r="H32" s="387" t="s">
        <v>183</v>
      </c>
      <c r="I32" s="387">
        <v>-2729</v>
      </c>
      <c r="J32" s="387">
        <v>-375</v>
      </c>
      <c r="K32" s="387">
        <v>-372</v>
      </c>
      <c r="L32" s="387">
        <v>-1983</v>
      </c>
      <c r="M32" s="390"/>
      <c r="N32" s="389"/>
      <c r="O32" s="427"/>
      <c r="P32" s="390"/>
      <c r="Q32" s="390"/>
      <c r="R32" s="390"/>
      <c r="S32" s="390"/>
      <c r="T32" s="390"/>
      <c r="U32" s="390"/>
      <c r="V32" s="390"/>
      <c r="W32" s="390"/>
      <c r="X32" s="389"/>
      <c r="Y32" s="390"/>
      <c r="Z32" s="390"/>
      <c r="AA32" s="390"/>
      <c r="AB32" s="390"/>
    </row>
    <row r="33" spans="1:29" ht="13" thickBot="1" x14ac:dyDescent="0.3">
      <c r="A33" s="383">
        <v>1272</v>
      </c>
      <c r="B33" s="725">
        <v>288</v>
      </c>
      <c r="C33" s="384">
        <v>1677</v>
      </c>
      <c r="D33" s="71" t="s">
        <v>232</v>
      </c>
      <c r="E33" s="383">
        <v>4968</v>
      </c>
      <c r="F33" s="384">
        <v>1547</v>
      </c>
      <c r="G33" s="384">
        <v>1455</v>
      </c>
      <c r="H33" s="384">
        <v>1677</v>
      </c>
      <c r="I33" s="384">
        <v>5088</v>
      </c>
      <c r="J33" s="384">
        <v>1630</v>
      </c>
      <c r="K33" s="384">
        <v>1966</v>
      </c>
      <c r="L33" s="384">
        <v>-279</v>
      </c>
      <c r="M33" s="385">
        <v>1771</v>
      </c>
      <c r="N33" s="384">
        <v>12056</v>
      </c>
      <c r="O33" s="385">
        <v>1209</v>
      </c>
      <c r="P33" s="385">
        <v>5302</v>
      </c>
      <c r="Q33" s="385">
        <v>3441</v>
      </c>
      <c r="R33" s="385">
        <v>2104</v>
      </c>
      <c r="S33" s="385">
        <v>3398</v>
      </c>
      <c r="T33" s="385">
        <v>1406</v>
      </c>
      <c r="U33" s="385">
        <v>827</v>
      </c>
      <c r="V33" s="385">
        <v>493</v>
      </c>
      <c r="W33" s="385">
        <v>672</v>
      </c>
      <c r="X33" s="417">
        <v>1479</v>
      </c>
      <c r="Y33" s="385">
        <v>522</v>
      </c>
      <c r="Z33" s="385">
        <v>-52</v>
      </c>
      <c r="AA33" s="385">
        <v>229</v>
      </c>
      <c r="AB33" s="385">
        <v>780</v>
      </c>
    </row>
    <row r="34" spans="1:29" s="2" customFormat="1" ht="13" x14ac:dyDescent="0.3">
      <c r="A34" s="367">
        <v>16</v>
      </c>
      <c r="B34" s="369">
        <v>9</v>
      </c>
      <c r="C34" s="368">
        <v>17</v>
      </c>
      <c r="D34" s="109" t="s">
        <v>76</v>
      </c>
      <c r="E34" s="367">
        <v>16</v>
      </c>
      <c r="F34" s="368">
        <v>16</v>
      </c>
      <c r="G34" s="368">
        <v>16</v>
      </c>
      <c r="H34" s="368">
        <v>17</v>
      </c>
      <c r="I34" s="368">
        <v>21</v>
      </c>
      <c r="J34" s="368">
        <v>9</v>
      </c>
      <c r="K34" s="368">
        <v>18</v>
      </c>
      <c r="L34" s="368">
        <v>-93</v>
      </c>
      <c r="M34" s="397">
        <v>16</v>
      </c>
      <c r="N34" s="368">
        <v>15</v>
      </c>
      <c r="O34" s="397">
        <v>5</v>
      </c>
      <c r="P34" s="397">
        <v>15</v>
      </c>
      <c r="Q34" s="397">
        <v>16</v>
      </c>
      <c r="R34" s="397">
        <v>17</v>
      </c>
      <c r="S34" s="397">
        <v>16</v>
      </c>
      <c r="T34" s="397">
        <v>15</v>
      </c>
      <c r="U34" s="397">
        <v>16</v>
      </c>
      <c r="V34" s="397">
        <v>18</v>
      </c>
      <c r="W34" s="397">
        <v>15</v>
      </c>
      <c r="X34" s="373">
        <v>13</v>
      </c>
      <c r="Y34" s="397">
        <v>11</v>
      </c>
      <c r="Z34" s="397">
        <v>21</v>
      </c>
      <c r="AA34" s="397">
        <v>7</v>
      </c>
      <c r="AB34" s="397">
        <v>16</v>
      </c>
    </row>
    <row r="35" spans="1:29" x14ac:dyDescent="0.25">
      <c r="A35" s="367">
        <v>1070</v>
      </c>
      <c r="B35" s="369">
        <v>263</v>
      </c>
      <c r="C35" s="368">
        <v>1399</v>
      </c>
      <c r="D35" s="109" t="s">
        <v>231</v>
      </c>
      <c r="E35" s="367">
        <v>4190</v>
      </c>
      <c r="F35" s="368">
        <v>1298</v>
      </c>
      <c r="G35" s="368">
        <v>1229</v>
      </c>
      <c r="H35" s="368">
        <v>1399</v>
      </c>
      <c r="I35" s="368">
        <v>4030</v>
      </c>
      <c r="J35" s="368">
        <v>1482</v>
      </c>
      <c r="K35" s="368">
        <v>1604</v>
      </c>
      <c r="L35" s="368">
        <v>-537</v>
      </c>
      <c r="M35" s="398">
        <v>1481</v>
      </c>
      <c r="N35" s="368">
        <v>10300</v>
      </c>
      <c r="O35" s="398">
        <v>1144</v>
      </c>
      <c r="P35" s="429">
        <v>4510</v>
      </c>
      <c r="Q35" s="429">
        <v>2898</v>
      </c>
      <c r="R35" s="398">
        <v>1748</v>
      </c>
      <c r="S35" s="429">
        <v>2864</v>
      </c>
      <c r="T35" s="398">
        <v>1188</v>
      </c>
      <c r="U35" s="429">
        <v>696</v>
      </c>
      <c r="V35" s="429">
        <v>406</v>
      </c>
      <c r="W35" s="398">
        <v>573</v>
      </c>
      <c r="X35" s="419">
        <v>1291</v>
      </c>
      <c r="Y35" s="429">
        <v>465</v>
      </c>
      <c r="Z35" s="429">
        <v>-41</v>
      </c>
      <c r="AA35" s="429">
        <v>214</v>
      </c>
      <c r="AB35" s="429">
        <v>653</v>
      </c>
    </row>
    <row r="36" spans="1:29" s="8" customFormat="1" ht="13.5" x14ac:dyDescent="0.25">
      <c r="A36" s="399">
        <v>1070</v>
      </c>
      <c r="B36" s="372">
        <v>263</v>
      </c>
      <c r="C36" s="400">
        <v>1399</v>
      </c>
      <c r="D36" s="108" t="s">
        <v>230</v>
      </c>
      <c r="E36" s="399">
        <v>4190</v>
      </c>
      <c r="F36" s="400">
        <v>1298</v>
      </c>
      <c r="G36" s="400">
        <v>1229</v>
      </c>
      <c r="H36" s="400">
        <v>1399</v>
      </c>
      <c r="I36" s="400">
        <v>4030</v>
      </c>
      <c r="J36" s="400">
        <v>1482</v>
      </c>
      <c r="K36" s="400">
        <v>1604</v>
      </c>
      <c r="L36" s="400">
        <v>-537</v>
      </c>
      <c r="M36" s="401">
        <v>1481</v>
      </c>
      <c r="N36" s="400">
        <v>10301</v>
      </c>
      <c r="O36" s="401">
        <v>1145</v>
      </c>
      <c r="P36" s="430">
        <v>4510</v>
      </c>
      <c r="Q36" s="430">
        <v>2898</v>
      </c>
      <c r="R36" s="401">
        <v>1748</v>
      </c>
      <c r="S36" s="430">
        <v>2864</v>
      </c>
      <c r="T36" s="401">
        <v>1188</v>
      </c>
      <c r="U36" s="430">
        <v>696</v>
      </c>
      <c r="V36" s="430">
        <v>406</v>
      </c>
      <c r="W36" s="401">
        <v>573</v>
      </c>
      <c r="X36" s="431">
        <v>1291</v>
      </c>
      <c r="Y36" s="430">
        <v>465</v>
      </c>
      <c r="Z36" s="430">
        <v>-41</v>
      </c>
      <c r="AA36" s="430">
        <v>214</v>
      </c>
      <c r="AB36" s="430">
        <v>653</v>
      </c>
    </row>
    <row r="37" spans="1:29" ht="13.5" x14ac:dyDescent="0.3">
      <c r="A37" s="412">
        <v>1.72E-2</v>
      </c>
      <c r="B37" s="723">
        <v>4.1999999999999997E-3</v>
      </c>
      <c r="C37" s="413">
        <v>2.2499999999999999E-2</v>
      </c>
      <c r="D37" s="109" t="s">
        <v>143</v>
      </c>
      <c r="E37" s="412">
        <v>6.7199999999999996E-2</v>
      </c>
      <c r="F37" s="413">
        <v>2.0799999999999999E-2</v>
      </c>
      <c r="G37" s="413">
        <v>1.9699999999999999E-2</v>
      </c>
      <c r="H37" s="413">
        <v>2.2499999999999999E-2</v>
      </c>
      <c r="I37" s="413">
        <v>6.4699999999999994E-2</v>
      </c>
      <c r="J37" s="413">
        <v>2.3800000000000002E-2</v>
      </c>
      <c r="K37" s="413">
        <v>2.5700000000000001E-2</v>
      </c>
      <c r="L37" s="413">
        <v>-8.6E-3</v>
      </c>
      <c r="M37" s="414">
        <v>2.3800000000000002E-2</v>
      </c>
      <c r="N37" s="413">
        <v>0.16839999999999999</v>
      </c>
      <c r="O37" s="414">
        <v>1.8499999999999999E-2</v>
      </c>
      <c r="P37" s="413">
        <v>7.3999999999999996E-2</v>
      </c>
      <c r="Q37" s="432">
        <v>4.7500000000000001E-2</v>
      </c>
      <c r="R37" s="433">
        <v>2.87E-2</v>
      </c>
      <c r="S37" s="432">
        <v>4.7E-2</v>
      </c>
      <c r="T37" s="433">
        <v>1.95E-2</v>
      </c>
      <c r="U37" s="432">
        <v>1.14E-2</v>
      </c>
      <c r="V37" s="432">
        <v>6.7000000000000002E-3</v>
      </c>
      <c r="W37" s="433">
        <v>9.4000000000000004E-3</v>
      </c>
      <c r="X37" s="413">
        <v>2.2800000000000001E-2</v>
      </c>
      <c r="Y37" s="432">
        <v>8.2000000000000007E-3</v>
      </c>
      <c r="Z37" s="432">
        <v>-6.9999999999999999E-4</v>
      </c>
      <c r="AA37" s="432">
        <v>3.8E-3</v>
      </c>
      <c r="AB37" s="432">
        <v>1.15E-2</v>
      </c>
      <c r="AC37" s="6"/>
    </row>
    <row r="38" spans="1:29" x14ac:dyDescent="0.25">
      <c r="A38" s="367"/>
      <c r="B38" s="369"/>
      <c r="C38" s="368"/>
      <c r="D38" s="176"/>
      <c r="E38" s="85"/>
      <c r="F38" s="368"/>
      <c r="G38" s="368"/>
      <c r="H38" s="368"/>
      <c r="I38" s="175"/>
      <c r="J38" s="368"/>
      <c r="K38" s="175"/>
      <c r="L38" s="175"/>
      <c r="M38" s="176"/>
      <c r="N38" s="175"/>
      <c r="O38" s="176"/>
      <c r="P38" s="175"/>
      <c r="Q38" s="175"/>
      <c r="R38" s="175"/>
      <c r="S38" s="175"/>
      <c r="T38" s="176"/>
      <c r="U38" s="177"/>
      <c r="V38" s="177"/>
      <c r="W38" s="176"/>
      <c r="X38" s="177"/>
      <c r="Y38" s="177"/>
      <c r="Z38" s="177"/>
      <c r="AA38" s="177"/>
      <c r="AB38" s="177"/>
    </row>
    <row r="39" spans="1:29" x14ac:dyDescent="0.25">
      <c r="A39" s="367">
        <v>2664</v>
      </c>
      <c r="B39" s="369">
        <v>488</v>
      </c>
      <c r="C39" s="368">
        <v>2988</v>
      </c>
      <c r="D39" s="176" t="s">
        <v>104</v>
      </c>
      <c r="E39" s="367">
        <v>6465</v>
      </c>
      <c r="F39" s="368">
        <v>1933</v>
      </c>
      <c r="G39" s="368">
        <v>1055</v>
      </c>
      <c r="H39" s="368">
        <v>2988</v>
      </c>
      <c r="I39" s="368">
        <v>10114</v>
      </c>
      <c r="J39" s="368">
        <v>2031</v>
      </c>
      <c r="K39" s="368">
        <v>3011</v>
      </c>
      <c r="L39" s="368">
        <v>412</v>
      </c>
      <c r="M39" s="369">
        <v>4660</v>
      </c>
      <c r="N39" s="368">
        <v>11337</v>
      </c>
      <c r="O39" s="418">
        <v>1762</v>
      </c>
      <c r="P39" s="369">
        <v>3189</v>
      </c>
      <c r="Q39" s="369">
        <v>3746</v>
      </c>
      <c r="R39" s="369">
        <v>2640</v>
      </c>
      <c r="S39" s="369">
        <v>6997</v>
      </c>
      <c r="T39" s="369">
        <v>2018</v>
      </c>
      <c r="U39" s="369">
        <v>2317</v>
      </c>
      <c r="V39" s="369">
        <v>1510</v>
      </c>
      <c r="W39" s="369">
        <v>1152</v>
      </c>
      <c r="X39" s="368">
        <v>5556</v>
      </c>
      <c r="Y39" s="369">
        <v>1249</v>
      </c>
      <c r="Z39" s="369">
        <v>1719</v>
      </c>
      <c r="AA39" s="369">
        <v>1230</v>
      </c>
      <c r="AB39" s="369">
        <v>1358</v>
      </c>
    </row>
    <row r="40" spans="1:29" s="24" customFormat="1" ht="13" thickBot="1" x14ac:dyDescent="0.3">
      <c r="A40" s="391">
        <v>1092</v>
      </c>
      <c r="B40" s="393">
        <v>-1680</v>
      </c>
      <c r="C40" s="392">
        <v>1894</v>
      </c>
      <c r="D40" s="255" t="s">
        <v>80</v>
      </c>
      <c r="E40" s="391">
        <v>-3717</v>
      </c>
      <c r="F40" s="392">
        <v>-1748</v>
      </c>
      <c r="G40" s="392">
        <v>-2182</v>
      </c>
      <c r="H40" s="392">
        <v>1894</v>
      </c>
      <c r="I40" s="434">
        <v>-717</v>
      </c>
      <c r="J40" s="392">
        <v>-1883</v>
      </c>
      <c r="K40" s="392">
        <v>1352</v>
      </c>
      <c r="L40" s="392">
        <v>-3476</v>
      </c>
      <c r="M40" s="402">
        <v>3290</v>
      </c>
      <c r="N40" s="434">
        <v>3794</v>
      </c>
      <c r="O40" s="402">
        <v>846</v>
      </c>
      <c r="P40" s="402">
        <v>-73</v>
      </c>
      <c r="Q40" s="402">
        <v>1111</v>
      </c>
      <c r="R40" s="402">
        <v>1911</v>
      </c>
      <c r="S40" s="402">
        <v>3003</v>
      </c>
      <c r="T40" s="402">
        <v>1239</v>
      </c>
      <c r="U40" s="402">
        <v>1764</v>
      </c>
      <c r="V40" s="402">
        <v>-423</v>
      </c>
      <c r="W40" s="402">
        <v>424</v>
      </c>
      <c r="X40" s="392">
        <v>652</v>
      </c>
      <c r="Y40" s="402">
        <v>697</v>
      </c>
      <c r="Z40" s="402">
        <v>1059</v>
      </c>
      <c r="AA40" s="402">
        <v>-1239</v>
      </c>
      <c r="AB40" s="402">
        <v>136</v>
      </c>
    </row>
    <row r="41" spans="1:29" s="24" customFormat="1" x14ac:dyDescent="0.25">
      <c r="A41" s="408"/>
      <c r="B41" s="409"/>
      <c r="C41" s="363"/>
      <c r="D41" s="178"/>
      <c r="E41" s="408"/>
      <c r="F41" s="363"/>
      <c r="G41" s="363"/>
      <c r="H41" s="363"/>
      <c r="I41" s="363"/>
      <c r="J41" s="363"/>
      <c r="K41" s="363"/>
      <c r="L41" s="363"/>
      <c r="M41" s="363"/>
      <c r="N41" s="416"/>
      <c r="O41" s="416"/>
      <c r="P41" s="363"/>
      <c r="Q41" s="363"/>
      <c r="R41" s="363"/>
      <c r="S41" s="363"/>
      <c r="T41" s="363"/>
      <c r="U41" s="363"/>
      <c r="V41" s="363"/>
      <c r="W41" s="363"/>
      <c r="X41" s="363"/>
      <c r="Y41" s="363"/>
      <c r="Z41" s="363"/>
      <c r="AA41" s="363"/>
      <c r="AB41" s="363"/>
    </row>
    <row r="42" spans="1:29" x14ac:dyDescent="0.25">
      <c r="A42" s="367">
        <v>-8097</v>
      </c>
      <c r="B42" s="369">
        <v>-8076</v>
      </c>
      <c r="C42" s="368">
        <v>-14385</v>
      </c>
      <c r="D42" s="87" t="s">
        <v>153</v>
      </c>
      <c r="E42" s="367">
        <v>-8076</v>
      </c>
      <c r="F42" s="368">
        <v>-10193</v>
      </c>
      <c r="G42" s="368">
        <v>-12088</v>
      </c>
      <c r="H42" s="368">
        <v>-14385</v>
      </c>
      <c r="I42" s="368">
        <v>-12551</v>
      </c>
      <c r="J42" s="368">
        <v>-12551</v>
      </c>
      <c r="K42" s="368">
        <v>-14525</v>
      </c>
      <c r="L42" s="368">
        <v>-13231</v>
      </c>
      <c r="M42" s="369">
        <v>-16727</v>
      </c>
      <c r="N42" s="368">
        <v>-13463</v>
      </c>
      <c r="O42" s="418">
        <v>-13463</v>
      </c>
      <c r="P42" s="369">
        <v>-12261</v>
      </c>
      <c r="Q42" s="369">
        <v>-12337</v>
      </c>
      <c r="R42" s="369">
        <v>-11257</v>
      </c>
      <c r="S42" s="369">
        <v>-9391</v>
      </c>
      <c r="T42" s="369">
        <v>-9391</v>
      </c>
      <c r="U42" s="369">
        <v>-8173</v>
      </c>
      <c r="V42" s="369">
        <v>-6474</v>
      </c>
      <c r="W42" s="369">
        <v>-6881</v>
      </c>
      <c r="X42" s="368">
        <v>-6486</v>
      </c>
      <c r="Y42" s="369">
        <v>-6486</v>
      </c>
      <c r="Z42" s="369">
        <v>-5841</v>
      </c>
      <c r="AA42" s="369">
        <v>-4841</v>
      </c>
      <c r="AB42" s="369">
        <v>-6095</v>
      </c>
    </row>
    <row r="43" spans="1:29" x14ac:dyDescent="0.25">
      <c r="A43" s="367">
        <v>-10146</v>
      </c>
      <c r="B43" s="369">
        <v>-9193</v>
      </c>
      <c r="C43" s="368">
        <v>-15084</v>
      </c>
      <c r="D43" s="87" t="s">
        <v>154</v>
      </c>
      <c r="E43" s="367">
        <v>-9193</v>
      </c>
      <c r="F43" s="368">
        <v>-10923</v>
      </c>
      <c r="G43" s="368">
        <v>-12775</v>
      </c>
      <c r="H43" s="368">
        <v>-15084</v>
      </c>
      <c r="I43" s="368">
        <v>-13229</v>
      </c>
      <c r="J43" s="368">
        <v>-13229</v>
      </c>
      <c r="K43" s="368">
        <v>-15158</v>
      </c>
      <c r="L43" s="368">
        <v>-13852</v>
      </c>
      <c r="M43" s="369">
        <v>-17368</v>
      </c>
      <c r="N43" s="368">
        <v>-14118</v>
      </c>
      <c r="O43" s="418">
        <v>-14118</v>
      </c>
      <c r="P43" s="369">
        <v>-12874</v>
      </c>
      <c r="Q43" s="369">
        <v>-12987</v>
      </c>
      <c r="R43" s="369">
        <v>-11927</v>
      </c>
      <c r="S43" s="369">
        <v>-10051</v>
      </c>
      <c r="T43" s="369">
        <v>-10051</v>
      </c>
      <c r="U43" s="369">
        <v>-8859</v>
      </c>
      <c r="V43" s="369">
        <v>-7127</v>
      </c>
      <c r="W43" s="369">
        <v>-7550</v>
      </c>
      <c r="X43" s="368">
        <v>-7167</v>
      </c>
      <c r="Y43" s="369">
        <v>-7167</v>
      </c>
      <c r="Z43" s="369">
        <v>-6540</v>
      </c>
      <c r="AA43" s="369">
        <v>-5517</v>
      </c>
      <c r="AB43" s="369">
        <v>-6797</v>
      </c>
    </row>
    <row r="44" spans="1:29" ht="13.5" x14ac:dyDescent="0.25">
      <c r="A44" s="367" t="s">
        <v>83</v>
      </c>
      <c r="B44" s="369" t="s">
        <v>83</v>
      </c>
      <c r="C44" s="368" t="s">
        <v>83</v>
      </c>
      <c r="D44" s="87" t="s">
        <v>126</v>
      </c>
      <c r="E44" s="367" t="s">
        <v>83</v>
      </c>
      <c r="F44" s="368" t="s">
        <v>83</v>
      </c>
      <c r="G44" s="368" t="s">
        <v>217</v>
      </c>
      <c r="H44" s="368" t="s">
        <v>83</v>
      </c>
      <c r="I44" s="368" t="s">
        <v>217</v>
      </c>
      <c r="J44" s="368" t="s">
        <v>217</v>
      </c>
      <c r="K44" s="368" t="s">
        <v>217</v>
      </c>
      <c r="L44" s="368" t="s">
        <v>217</v>
      </c>
      <c r="M44" s="369" t="s">
        <v>217</v>
      </c>
      <c r="N44" s="368" t="s">
        <v>217</v>
      </c>
      <c r="O44" s="418" t="s">
        <v>83</v>
      </c>
      <c r="P44" s="369" t="s">
        <v>83</v>
      </c>
      <c r="Q44" s="369" t="s">
        <v>83</v>
      </c>
      <c r="R44" s="369" t="s">
        <v>83</v>
      </c>
      <c r="S44" s="369" t="s">
        <v>83</v>
      </c>
      <c r="T44" s="369" t="s">
        <v>83</v>
      </c>
      <c r="U44" s="369" t="s">
        <v>83</v>
      </c>
      <c r="V44" s="369" t="s">
        <v>83</v>
      </c>
      <c r="W44" s="369" t="s">
        <v>83</v>
      </c>
      <c r="X44" s="368" t="s">
        <v>83</v>
      </c>
      <c r="Y44" s="369" t="s">
        <v>83</v>
      </c>
      <c r="Z44" s="369" t="s">
        <v>83</v>
      </c>
      <c r="AA44" s="369" t="s">
        <v>83</v>
      </c>
      <c r="AB44" s="369" t="s">
        <v>83</v>
      </c>
    </row>
    <row r="45" spans="1:29" s="24" customFormat="1" ht="13" thickBot="1" x14ac:dyDescent="0.3">
      <c r="A45" s="391">
        <v>1403</v>
      </c>
      <c r="B45" s="393">
        <v>2392</v>
      </c>
      <c r="C45" s="392">
        <v>972</v>
      </c>
      <c r="D45" s="26" t="s">
        <v>105</v>
      </c>
      <c r="E45" s="391">
        <v>7171</v>
      </c>
      <c r="F45" s="392">
        <v>2364</v>
      </c>
      <c r="G45" s="392">
        <v>1444</v>
      </c>
      <c r="H45" s="392">
        <v>972</v>
      </c>
      <c r="I45" s="435">
        <v>4704</v>
      </c>
      <c r="J45" s="392">
        <v>1323</v>
      </c>
      <c r="K45" s="392">
        <v>988</v>
      </c>
      <c r="L45" s="392">
        <v>1434</v>
      </c>
      <c r="M45" s="403">
        <v>959</v>
      </c>
      <c r="N45" s="435">
        <v>3551</v>
      </c>
      <c r="O45" s="403">
        <v>1261</v>
      </c>
      <c r="P45" s="436">
        <v>901</v>
      </c>
      <c r="Q45" s="436">
        <v>760</v>
      </c>
      <c r="R45" s="403">
        <v>629</v>
      </c>
      <c r="S45" s="436">
        <v>2821</v>
      </c>
      <c r="T45" s="403">
        <v>994</v>
      </c>
      <c r="U45" s="436">
        <v>620</v>
      </c>
      <c r="V45" s="436">
        <v>637</v>
      </c>
      <c r="W45" s="403">
        <v>571</v>
      </c>
      <c r="X45" s="434">
        <v>3206</v>
      </c>
      <c r="Y45" s="436">
        <v>821</v>
      </c>
      <c r="Z45" s="436">
        <v>816</v>
      </c>
      <c r="AA45" s="436">
        <v>611</v>
      </c>
      <c r="AB45" s="436">
        <v>958</v>
      </c>
    </row>
    <row r="46" spans="1:29" s="24" customFormat="1" ht="13.5" x14ac:dyDescent="0.25">
      <c r="A46" s="404"/>
      <c r="B46" s="727"/>
      <c r="C46" s="404"/>
      <c r="D46" s="236" t="s">
        <v>215</v>
      </c>
      <c r="E46" s="719" t="s">
        <v>296</v>
      </c>
      <c r="F46" s="404"/>
      <c r="G46" s="404"/>
      <c r="H46" s="404"/>
      <c r="I46" s="442" t="s">
        <v>262</v>
      </c>
      <c r="J46" s="404"/>
      <c r="K46" s="234"/>
      <c r="L46" s="234"/>
      <c r="M46" s="235"/>
      <c r="N46" s="298" t="s">
        <v>293</v>
      </c>
      <c r="O46" s="235"/>
      <c r="P46" s="235"/>
      <c r="Q46" s="235"/>
      <c r="R46" s="235"/>
      <c r="S46" s="237" t="s">
        <v>292</v>
      </c>
      <c r="T46" s="235"/>
      <c r="U46" s="235"/>
      <c r="V46" s="235"/>
      <c r="W46" s="235"/>
      <c r="X46" s="241">
        <v>3.1E-2</v>
      </c>
      <c r="Y46" s="238"/>
      <c r="Z46" s="238"/>
      <c r="AA46" s="238"/>
      <c r="AB46" s="238"/>
    </row>
    <row r="47" spans="1:29" s="24" customFormat="1" ht="13" thickBot="1" x14ac:dyDescent="0.3">
      <c r="A47" s="405"/>
      <c r="B47" s="728"/>
      <c r="C47" s="405"/>
      <c r="D47" s="231" t="s">
        <v>214</v>
      </c>
      <c r="E47" s="719">
        <v>4.4400000000000002E-2</v>
      </c>
      <c r="F47" s="405"/>
      <c r="G47" s="405"/>
      <c r="H47" s="405"/>
      <c r="I47" s="442">
        <v>4.1300000000000003E-2</v>
      </c>
      <c r="J47" s="405"/>
      <c r="K47" s="32"/>
      <c r="L47" s="32"/>
      <c r="M47" s="31"/>
      <c r="N47" s="294">
        <v>3.7499999999999999E-2</v>
      </c>
      <c r="O47" s="31"/>
      <c r="P47" s="31"/>
      <c r="Q47" s="31"/>
      <c r="R47" s="31"/>
      <c r="S47" s="295">
        <v>3.4099999999999998E-2</v>
      </c>
      <c r="T47" s="31"/>
      <c r="U47" s="31"/>
      <c r="V47" s="31"/>
      <c r="W47" s="31"/>
      <c r="X47" s="242">
        <v>3.1E-2</v>
      </c>
      <c r="Y47" s="203"/>
      <c r="Z47" s="203"/>
      <c r="AA47" s="203"/>
      <c r="AB47" s="203"/>
    </row>
    <row r="48" spans="1:29" s="24" customFormat="1" x14ac:dyDescent="0.25">
      <c r="A48" s="338">
        <v>10445</v>
      </c>
      <c r="B48" s="729">
        <v>10545</v>
      </c>
      <c r="C48" s="339">
        <v>8157</v>
      </c>
      <c r="D48" s="201" t="s">
        <v>62</v>
      </c>
      <c r="E48" s="720">
        <v>10545</v>
      </c>
      <c r="F48" s="339">
        <v>8159</v>
      </c>
      <c r="G48" s="339">
        <v>8098</v>
      </c>
      <c r="H48" s="339">
        <v>8157</v>
      </c>
      <c r="I48" s="265">
        <v>7714</v>
      </c>
      <c r="J48" s="339">
        <v>7714</v>
      </c>
      <c r="K48" s="289">
        <v>7703</v>
      </c>
      <c r="L48" s="289">
        <v>7700</v>
      </c>
      <c r="M48" s="200">
        <v>7735</v>
      </c>
      <c r="N48" s="265">
        <v>7742</v>
      </c>
      <c r="O48" s="266">
        <v>7742</v>
      </c>
      <c r="P48" s="30">
        <v>7768</v>
      </c>
      <c r="Q48" s="30">
        <v>7839</v>
      </c>
      <c r="R48" s="200">
        <v>7907</v>
      </c>
      <c r="S48" s="30">
        <v>7973</v>
      </c>
      <c r="T48" s="200">
        <v>7973</v>
      </c>
      <c r="U48" s="30">
        <v>8205</v>
      </c>
      <c r="V48" s="30">
        <v>8747</v>
      </c>
      <c r="W48" s="200">
        <v>9224</v>
      </c>
      <c r="X48" s="143">
        <v>10761</v>
      </c>
      <c r="Y48" s="30">
        <v>10761</v>
      </c>
      <c r="Z48" s="30">
        <v>11798</v>
      </c>
      <c r="AA48" s="30">
        <v>11938</v>
      </c>
      <c r="AB48" s="30">
        <v>12135</v>
      </c>
    </row>
    <row r="49" spans="1:28" s="24" customFormat="1" ht="13.5" x14ac:dyDescent="0.25">
      <c r="A49" s="410">
        <v>0.35</v>
      </c>
      <c r="B49" s="730">
        <v>0.69</v>
      </c>
      <c r="C49" s="411">
        <v>0.14000000000000001</v>
      </c>
      <c r="D49" s="256" t="s">
        <v>297</v>
      </c>
      <c r="E49" s="410">
        <v>0.42</v>
      </c>
      <c r="F49" s="411">
        <v>0.35</v>
      </c>
      <c r="G49" s="411">
        <v>0.49</v>
      </c>
      <c r="H49" s="411">
        <v>0.14000000000000001</v>
      </c>
      <c r="I49" s="243">
        <v>0.5</v>
      </c>
      <c r="J49" s="411">
        <v>0.14000000000000001</v>
      </c>
      <c r="K49" s="243">
        <v>0.61</v>
      </c>
      <c r="L49" s="243">
        <v>0.66</v>
      </c>
      <c r="M49" s="128">
        <v>0.53</v>
      </c>
      <c r="N49" s="243">
        <v>0.38</v>
      </c>
      <c r="O49" s="267">
        <v>0.21</v>
      </c>
      <c r="P49" s="128">
        <v>0.5</v>
      </c>
      <c r="Q49" s="128">
        <v>0.48</v>
      </c>
      <c r="R49" s="128">
        <v>0.33</v>
      </c>
      <c r="S49" s="128">
        <v>0.53</v>
      </c>
      <c r="T49" s="128">
        <v>0.6</v>
      </c>
      <c r="U49" s="128">
        <v>0.54</v>
      </c>
      <c r="V49" s="128">
        <v>0.53</v>
      </c>
      <c r="W49" s="128">
        <v>0.44800000000000001</v>
      </c>
      <c r="X49" s="243">
        <v>0.28999999999999998</v>
      </c>
      <c r="Y49" s="128">
        <v>0.38</v>
      </c>
      <c r="Z49" s="204"/>
      <c r="AA49" s="204"/>
      <c r="AB49" s="204"/>
    </row>
    <row r="50" spans="1:28" ht="13" thickBot="1" x14ac:dyDescent="0.3">
      <c r="A50" s="406"/>
      <c r="B50" s="731"/>
      <c r="C50" s="407"/>
      <c r="D50" s="33"/>
      <c r="E50" s="202"/>
      <c r="F50" s="407"/>
      <c r="G50" s="407"/>
      <c r="H50" s="407"/>
      <c r="I50" s="268"/>
      <c r="J50" s="407"/>
      <c r="K50" s="268"/>
      <c r="L50" s="268"/>
      <c r="M50" s="72"/>
      <c r="N50" s="268"/>
      <c r="O50" s="269"/>
      <c r="P50" s="72"/>
      <c r="Q50" s="72"/>
      <c r="R50" s="72"/>
      <c r="S50" s="72"/>
      <c r="T50" s="72"/>
      <c r="U50" s="72"/>
      <c r="V50" s="72"/>
      <c r="W50" s="72"/>
      <c r="X50" s="244"/>
      <c r="Y50" s="72"/>
      <c r="Z50" s="72"/>
      <c r="AA50" s="72"/>
      <c r="AB50" s="72"/>
    </row>
    <row r="51" spans="1:28" ht="13" thickBot="1" x14ac:dyDescent="0.3">
      <c r="A51" s="485"/>
      <c r="B51" s="732" t="str">
        <f>B7</f>
        <v>Q4/24</v>
      </c>
      <c r="C51" s="264" t="s">
        <v>243</v>
      </c>
      <c r="D51" s="140"/>
      <c r="E51" s="198">
        <f>E7</f>
        <v>2024</v>
      </c>
      <c r="F51" s="270" t="str">
        <f>F7</f>
        <v>Q3/24</v>
      </c>
      <c r="G51" s="270" t="str">
        <f>G7</f>
        <v>Q2/24</v>
      </c>
      <c r="H51" s="264" t="s">
        <v>243</v>
      </c>
      <c r="I51" s="270">
        <f>I7</f>
        <v>2023</v>
      </c>
      <c r="J51" s="384" t="s">
        <v>239</v>
      </c>
      <c r="K51" s="270" t="str">
        <f>K7</f>
        <v>Q3/23</v>
      </c>
      <c r="L51" s="264" t="str">
        <f>L7</f>
        <v>Q2/23</v>
      </c>
      <c r="M51" s="34" t="s">
        <v>216</v>
      </c>
      <c r="N51" s="270">
        <f>N7</f>
        <v>2022</v>
      </c>
      <c r="O51" s="271" t="s">
        <v>207</v>
      </c>
      <c r="P51" s="34" t="s">
        <v>206</v>
      </c>
      <c r="Q51" s="34" t="s">
        <v>199</v>
      </c>
      <c r="R51" s="34" t="s">
        <v>185</v>
      </c>
      <c r="S51" s="34">
        <v>2021</v>
      </c>
      <c r="T51" s="34" t="s">
        <v>181</v>
      </c>
      <c r="U51" s="34" t="s">
        <v>179</v>
      </c>
      <c r="V51" s="34" t="s">
        <v>178</v>
      </c>
      <c r="W51" s="34" t="s">
        <v>173</v>
      </c>
      <c r="X51" s="245">
        <v>2020</v>
      </c>
      <c r="Y51" s="34" t="s">
        <v>168</v>
      </c>
      <c r="Z51" s="34" t="str">
        <f>Z7</f>
        <v>Q3/20</v>
      </c>
      <c r="AA51" s="34" t="str">
        <f>AA7</f>
        <v>Q2/20</v>
      </c>
      <c r="AB51" s="34" t="str">
        <f>AB7</f>
        <v>Q1/20</v>
      </c>
    </row>
    <row r="52" spans="1:28" ht="13" thickBot="1" x14ac:dyDescent="0.3">
      <c r="A52" s="487">
        <v>11.3</v>
      </c>
      <c r="B52" s="733">
        <v>12.9</v>
      </c>
      <c r="C52" s="437">
        <v>12.7</v>
      </c>
      <c r="D52" s="35" t="s">
        <v>68</v>
      </c>
      <c r="E52" s="487">
        <v>12.9</v>
      </c>
      <c r="F52" s="437">
        <v>17.7</v>
      </c>
      <c r="G52" s="437">
        <v>19.2</v>
      </c>
      <c r="H52" s="437">
        <v>12.7</v>
      </c>
      <c r="I52" s="172">
        <v>13</v>
      </c>
      <c r="J52" s="437">
        <v>13</v>
      </c>
      <c r="K52" s="290">
        <v>11.4</v>
      </c>
      <c r="L52" s="290">
        <v>22.6</v>
      </c>
      <c r="M52" s="206">
        <v>36</v>
      </c>
      <c r="N52" s="262">
        <v>38.1</v>
      </c>
      <c r="O52" s="272">
        <v>38.1</v>
      </c>
      <c r="P52" s="36">
        <v>39.700000000000003</v>
      </c>
      <c r="Q52" s="36">
        <v>25.3</v>
      </c>
      <c r="R52" s="206">
        <v>15.5</v>
      </c>
      <c r="S52" s="36">
        <v>10.8</v>
      </c>
      <c r="T52" s="206">
        <v>10.8</v>
      </c>
      <c r="U52" s="36">
        <v>7.9</v>
      </c>
      <c r="V52" s="36">
        <v>5</v>
      </c>
      <c r="W52" s="206">
        <v>3.9</v>
      </c>
      <c r="X52" s="172">
        <v>4.0999999999999996</v>
      </c>
      <c r="Y52" s="36">
        <v>4.0999999999999996</v>
      </c>
      <c r="Z52" s="36">
        <v>5.6</v>
      </c>
      <c r="AA52" s="36">
        <v>8.5</v>
      </c>
      <c r="AB52" s="206">
        <v>11</v>
      </c>
    </row>
    <row r="53" spans="1:28" ht="14" thickBot="1" x14ac:dyDescent="0.3">
      <c r="A53" s="488">
        <v>13.3</v>
      </c>
      <c r="B53" s="734">
        <v>15.4</v>
      </c>
      <c r="C53" s="438">
        <v>25.2</v>
      </c>
      <c r="D53" s="37" t="s">
        <v>144</v>
      </c>
      <c r="E53" s="488">
        <v>15.4</v>
      </c>
      <c r="F53" s="438">
        <v>20.6</v>
      </c>
      <c r="G53" s="438">
        <v>23.5</v>
      </c>
      <c r="H53" s="438">
        <v>25.2</v>
      </c>
      <c r="I53" s="246">
        <v>26.5</v>
      </c>
      <c r="J53" s="438">
        <v>26.5</v>
      </c>
      <c r="K53" s="246">
        <v>25.2</v>
      </c>
      <c r="L53" s="246">
        <v>31.3</v>
      </c>
      <c r="M53" s="38">
        <v>37.299999999999997</v>
      </c>
      <c r="N53" s="246">
        <v>38</v>
      </c>
      <c r="O53" s="273">
        <v>38</v>
      </c>
      <c r="P53" s="38">
        <v>36.700000000000003</v>
      </c>
      <c r="Q53" s="38">
        <v>26.9</v>
      </c>
      <c r="R53" s="38">
        <v>17.8</v>
      </c>
      <c r="S53" s="38">
        <v>12.7</v>
      </c>
      <c r="T53" s="38">
        <v>12.7</v>
      </c>
      <c r="U53" s="38">
        <v>9.5</v>
      </c>
      <c r="V53" s="38">
        <v>7.4</v>
      </c>
      <c r="W53" s="38">
        <v>5.7</v>
      </c>
      <c r="X53" s="246">
        <v>6.4</v>
      </c>
      <c r="Y53" s="38">
        <v>6.4</v>
      </c>
      <c r="Z53" s="38">
        <v>8.4</v>
      </c>
      <c r="AA53" s="38">
        <v>10.3</v>
      </c>
      <c r="AB53" s="38">
        <v>12.5</v>
      </c>
    </row>
    <row r="54" spans="1:28" ht="14" x14ac:dyDescent="0.25">
      <c r="A54" s="166" t="s">
        <v>237</v>
      </c>
      <c r="B54" s="40"/>
      <c r="C54" s="40"/>
      <c r="D54" s="40"/>
      <c r="E54" s="40"/>
      <c r="F54" s="40"/>
      <c r="G54" s="40"/>
      <c r="H54" s="40"/>
      <c r="I54" s="40"/>
      <c r="J54" s="40"/>
      <c r="K54" s="40"/>
      <c r="L54" s="40"/>
      <c r="M54" s="40"/>
      <c r="N54" s="40"/>
      <c r="O54" s="40"/>
      <c r="P54" s="40"/>
      <c r="Q54" s="40"/>
      <c r="R54" s="40"/>
      <c r="S54" s="40"/>
      <c r="T54" s="40"/>
      <c r="U54" s="40"/>
      <c r="V54" s="40"/>
      <c r="W54" s="40"/>
      <c r="X54" s="49"/>
      <c r="Y54" s="40"/>
      <c r="Z54" s="40"/>
      <c r="AA54" s="40"/>
      <c r="AB54" s="40"/>
    </row>
    <row r="55" spans="1:28" x14ac:dyDescent="0.25">
      <c r="A55" s="778" t="s">
        <v>195</v>
      </c>
      <c r="B55" s="778"/>
      <c r="C55" s="778"/>
      <c r="D55" s="778"/>
      <c r="E55" s="778"/>
      <c r="F55" s="778"/>
      <c r="G55" s="778"/>
      <c r="H55" s="778"/>
      <c r="I55" s="778"/>
      <c r="J55" s="778"/>
      <c r="K55" s="778"/>
      <c r="L55" s="778"/>
      <c r="M55" s="778"/>
      <c r="N55" s="778"/>
      <c r="O55" s="778"/>
      <c r="P55" s="778"/>
      <c r="Q55" s="778"/>
      <c r="R55" s="778"/>
      <c r="S55" s="778"/>
      <c r="T55" s="778"/>
      <c r="U55" s="778"/>
      <c r="V55" s="778"/>
      <c r="W55" s="778"/>
      <c r="X55" s="778"/>
      <c r="Y55" s="778"/>
      <c r="Z55" s="778"/>
      <c r="AA55" s="778"/>
      <c r="AB55" s="778"/>
    </row>
    <row r="56" spans="1:28" ht="14" x14ac:dyDescent="0.25">
      <c r="A56" s="166" t="s">
        <v>145</v>
      </c>
      <c r="B56" s="166"/>
      <c r="C56" s="166"/>
      <c r="D56" s="166"/>
      <c r="E56" s="166"/>
      <c r="F56" s="166"/>
      <c r="G56" s="166"/>
      <c r="H56" s="166"/>
      <c r="I56" s="166"/>
      <c r="J56" s="166"/>
      <c r="K56" s="166"/>
      <c r="L56" s="166"/>
      <c r="M56" s="166"/>
      <c r="N56" s="166"/>
      <c r="O56" s="166"/>
      <c r="P56" s="166"/>
      <c r="Q56" s="166"/>
      <c r="R56" s="166"/>
      <c r="S56" s="166"/>
      <c r="T56" s="166"/>
      <c r="U56" s="166"/>
      <c r="V56" s="166"/>
      <c r="W56" s="166"/>
      <c r="X56" s="226"/>
      <c r="Y56" s="166"/>
      <c r="Z56" s="166"/>
      <c r="AA56" s="166"/>
      <c r="AB56" s="166"/>
    </row>
    <row r="57" spans="1:28" s="24" customFormat="1" ht="14" x14ac:dyDescent="0.25">
      <c r="A57" s="226" t="s">
        <v>146</v>
      </c>
      <c r="B57" s="22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row>
    <row r="58" spans="1:28" s="24" customFormat="1" ht="14" x14ac:dyDescent="0.25">
      <c r="A58" s="226" t="s">
        <v>234</v>
      </c>
      <c r="B58" s="22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row>
    <row r="59" spans="1:28" s="24" customFormat="1" ht="14" x14ac:dyDescent="0.25">
      <c r="A59" s="226" t="s">
        <v>220</v>
      </c>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row>
    <row r="60" spans="1:28" s="24" customFormat="1" ht="14" x14ac:dyDescent="0.25">
      <c r="A60" s="226" t="s">
        <v>148</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row>
    <row r="61" spans="1:28" s="24" customFormat="1" ht="14" x14ac:dyDescent="0.25">
      <c r="A61" s="226" t="s">
        <v>221</v>
      </c>
      <c r="B61" s="22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row>
    <row r="62" spans="1:28" s="24" customFormat="1" ht="14" x14ac:dyDescent="0.3">
      <c r="A62" s="233" t="s">
        <v>294</v>
      </c>
      <c r="B62" s="49"/>
      <c r="C62" s="49"/>
      <c r="D62" s="49"/>
      <c r="E62" s="49"/>
      <c r="F62" s="49"/>
      <c r="G62" s="49"/>
      <c r="H62" s="49"/>
      <c r="I62" s="49"/>
      <c r="J62" s="49"/>
      <c r="K62" s="49"/>
      <c r="L62" s="49"/>
      <c r="M62" s="49"/>
      <c r="N62" s="49"/>
      <c r="O62" s="49"/>
      <c r="P62" s="49"/>
      <c r="Q62" s="49"/>
      <c r="R62" s="49"/>
      <c r="S62" s="49"/>
      <c r="T62" s="232"/>
      <c r="U62" s="49"/>
      <c r="V62" s="49"/>
      <c r="W62" s="49"/>
      <c r="X62" s="49"/>
      <c r="Y62" s="49"/>
      <c r="Z62" s="49"/>
      <c r="AA62" s="49"/>
      <c r="AB62" s="49"/>
    </row>
    <row r="63" spans="1:28" ht="14" x14ac:dyDescent="0.25">
      <c r="A63" s="299" t="s">
        <v>295</v>
      </c>
      <c r="B63" s="299"/>
      <c r="C63" s="299"/>
      <c r="D63" s="299"/>
      <c r="E63" s="299"/>
      <c r="F63" s="299"/>
      <c r="G63" s="299"/>
      <c r="H63" s="299"/>
      <c r="I63" s="299"/>
      <c r="J63" s="299"/>
      <c r="K63" s="299"/>
      <c r="L63" s="299"/>
      <c r="M63" s="299"/>
      <c r="N63" s="299"/>
      <c r="O63" s="299"/>
      <c r="P63" s="299"/>
      <c r="Q63" s="299"/>
      <c r="R63" s="300"/>
      <c r="S63" s="301"/>
      <c r="T63" s="299"/>
      <c r="U63" s="299"/>
      <c r="V63" s="299"/>
      <c r="W63" s="299"/>
      <c r="X63" s="299"/>
      <c r="Y63" s="299"/>
      <c r="Z63" s="299"/>
      <c r="AA63" s="299"/>
      <c r="AB63" s="299"/>
    </row>
    <row r="64" spans="1:28" ht="14" x14ac:dyDescent="0.25">
      <c r="A64" s="299" t="s">
        <v>276</v>
      </c>
      <c r="B64" s="40"/>
      <c r="C64" s="40"/>
      <c r="D64" s="40"/>
      <c r="E64" s="40"/>
      <c r="F64" s="40"/>
      <c r="G64" s="40"/>
      <c r="H64" s="40"/>
      <c r="I64" s="40"/>
      <c r="J64" s="40"/>
      <c r="K64" s="40"/>
      <c r="L64" s="40"/>
      <c r="M64" s="40"/>
      <c r="N64" s="40"/>
      <c r="O64" s="40"/>
      <c r="P64" s="40"/>
      <c r="Q64" s="40"/>
      <c r="R64" s="40"/>
      <c r="S64" s="40"/>
      <c r="T64" s="304"/>
      <c r="U64" s="40"/>
      <c r="V64" s="40"/>
      <c r="W64" s="40"/>
      <c r="X64" s="40"/>
      <c r="Y64" s="40"/>
      <c r="Z64" s="40"/>
      <c r="AA64" s="40"/>
      <c r="AB64" s="40"/>
    </row>
    <row r="65" spans="1:28" ht="14" x14ac:dyDescent="0.25">
      <c r="A65" s="299" t="s">
        <v>300</v>
      </c>
      <c r="B65" s="40"/>
      <c r="C65" s="40"/>
      <c r="D65" s="40"/>
      <c r="E65" s="40"/>
      <c r="F65" s="40"/>
      <c r="G65" s="40"/>
      <c r="H65" s="40"/>
      <c r="I65" s="40"/>
      <c r="J65" s="40"/>
      <c r="K65" s="40"/>
      <c r="L65" s="40"/>
      <c r="M65" s="40"/>
      <c r="N65" s="40"/>
      <c r="O65" s="40"/>
      <c r="P65" s="40"/>
      <c r="Q65" s="40"/>
      <c r="R65" s="40"/>
      <c r="S65" s="40"/>
      <c r="T65" s="304"/>
      <c r="U65" s="40"/>
      <c r="V65" s="40"/>
      <c r="W65" s="40"/>
      <c r="X65" s="40"/>
      <c r="Y65" s="40"/>
      <c r="Z65" s="40"/>
      <c r="AA65" s="40"/>
      <c r="AB65" s="40"/>
    </row>
    <row r="66" spans="1:28" s="24" customFormat="1" ht="14" x14ac:dyDescent="0.25">
      <c r="A66" s="227" t="s">
        <v>298</v>
      </c>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c r="AB66" s="226"/>
    </row>
    <row r="67" spans="1:28" x14ac:dyDescent="0.25">
      <c r="M67" s="11"/>
    </row>
    <row r="68" spans="1:28" ht="13" thickBot="1" x14ac:dyDescent="0.3">
      <c r="A68" s="18" t="str">
        <f>A7</f>
        <v>Q1/25</v>
      </c>
      <c r="B68" s="73" t="str">
        <f>B7</f>
        <v>Q4/24</v>
      </c>
      <c r="C68" s="259" t="str">
        <f>C7</f>
        <v>Q1/24</v>
      </c>
      <c r="D68" s="74" t="s">
        <v>133</v>
      </c>
      <c r="E68" s="18">
        <f t="shared" ref="E68" si="1">E7</f>
        <v>2024</v>
      </c>
      <c r="F68" s="240" t="str">
        <f t="shared" ref="F68:L68" si="2">F7</f>
        <v>Q3/24</v>
      </c>
      <c r="G68" s="73" t="str">
        <f t="shared" si="2"/>
        <v>Q2/24</v>
      </c>
      <c r="H68" s="73" t="str">
        <f t="shared" si="2"/>
        <v>Q1/24</v>
      </c>
      <c r="I68" s="240">
        <f t="shared" si="2"/>
        <v>2023</v>
      </c>
      <c r="J68" s="73" t="str">
        <f t="shared" si="2"/>
        <v>Q4/23</v>
      </c>
      <c r="K68" s="259" t="str">
        <f t="shared" si="2"/>
        <v>Q3/23</v>
      </c>
      <c r="L68" s="259" t="str">
        <f t="shared" si="2"/>
        <v>Q2/23</v>
      </c>
      <c r="M68" s="73" t="s">
        <v>216</v>
      </c>
      <c r="N68" s="259">
        <f>N7</f>
        <v>2022</v>
      </c>
      <c r="O68" s="274" t="s">
        <v>207</v>
      </c>
      <c r="P68" s="73" t="s">
        <v>206</v>
      </c>
      <c r="Q68" s="73" t="s">
        <v>199</v>
      </c>
      <c r="R68" s="73" t="s">
        <v>185</v>
      </c>
      <c r="S68" s="73">
        <v>2021</v>
      </c>
      <c r="T68" s="73" t="s">
        <v>181</v>
      </c>
      <c r="U68" s="73" t="s">
        <v>179</v>
      </c>
      <c r="V68" s="73" t="s">
        <v>178</v>
      </c>
      <c r="W68" s="73" t="s">
        <v>173</v>
      </c>
      <c r="X68" s="247">
        <v>2020</v>
      </c>
      <c r="Y68" s="73" t="s">
        <v>168</v>
      </c>
      <c r="Z68" s="73" t="str">
        <f t="shared" ref="Z68:AB68" si="3">Z7</f>
        <v>Q3/20</v>
      </c>
      <c r="AA68" s="73" t="str">
        <f t="shared" si="3"/>
        <v>Q2/20</v>
      </c>
      <c r="AB68" s="73" t="str">
        <f t="shared" si="3"/>
        <v>Q1/20</v>
      </c>
    </row>
    <row r="69" spans="1:28" x14ac:dyDescent="0.25">
      <c r="A69" s="114">
        <v>4.976</v>
      </c>
      <c r="B69" s="116">
        <v>4.9749999999999996</v>
      </c>
      <c r="C69" s="116">
        <v>4.9729999999999999</v>
      </c>
      <c r="D69" s="115" t="s">
        <v>46</v>
      </c>
      <c r="E69" s="114">
        <v>4.9749999999999996</v>
      </c>
      <c r="F69" s="275">
        <v>4.9749999999999996</v>
      </c>
      <c r="G69" s="116">
        <v>4.9749999999999996</v>
      </c>
      <c r="H69" s="116">
        <v>4.9729999999999999</v>
      </c>
      <c r="I69" s="248">
        <v>4.9459999999999997</v>
      </c>
      <c r="J69" s="116">
        <v>4.97</v>
      </c>
      <c r="K69" s="116">
        <v>4.9489999999999998</v>
      </c>
      <c r="L69" s="248">
        <v>4.9480000000000004</v>
      </c>
      <c r="M69" s="116">
        <v>4.9189999999999996</v>
      </c>
      <c r="N69" s="248">
        <v>4.931</v>
      </c>
      <c r="O69" s="275">
        <v>4.9210000000000003</v>
      </c>
      <c r="P69" s="116">
        <v>4.9139999999999997</v>
      </c>
      <c r="Q69" s="116">
        <v>4.9450000000000003</v>
      </c>
      <c r="R69" s="116">
        <v>4.9459999999999997</v>
      </c>
      <c r="S69" s="116">
        <v>4.9210000000000003</v>
      </c>
      <c r="T69" s="116">
        <v>4.9489999999999998</v>
      </c>
      <c r="U69" s="116">
        <v>4.931</v>
      </c>
      <c r="V69" s="116">
        <v>4.923</v>
      </c>
      <c r="W69" s="116">
        <v>4.8789999999999996</v>
      </c>
      <c r="X69" s="248">
        <v>4.8380000000000001</v>
      </c>
      <c r="Y69" s="116">
        <v>4.8710000000000004</v>
      </c>
      <c r="Z69" s="116">
        <v>4.8449999999999998</v>
      </c>
      <c r="AA69" s="116">
        <v>4.8369999999999997</v>
      </c>
      <c r="AB69" s="116">
        <v>4.7969999999999997</v>
      </c>
    </row>
    <row r="70" spans="1:28" x14ac:dyDescent="0.25">
      <c r="A70" s="117">
        <v>4.726</v>
      </c>
      <c r="B70" s="118">
        <v>4.66</v>
      </c>
      <c r="C70" s="118">
        <v>4.5830000000000002</v>
      </c>
      <c r="D70" s="93" t="s">
        <v>47</v>
      </c>
      <c r="E70" s="117">
        <v>4.5970000000000004</v>
      </c>
      <c r="F70" s="276">
        <v>4.53</v>
      </c>
      <c r="G70" s="118">
        <v>4.62</v>
      </c>
      <c r="H70" s="118">
        <v>4.5830000000000002</v>
      </c>
      <c r="I70" s="249">
        <v>4.5759999999999996</v>
      </c>
      <c r="J70" s="118">
        <v>4.6260000000000003</v>
      </c>
      <c r="K70" s="118">
        <v>4.548</v>
      </c>
      <c r="L70" s="249">
        <v>4.5449999999999999</v>
      </c>
      <c r="M70" s="118">
        <v>4.585</v>
      </c>
      <c r="N70" s="249">
        <v>4.6920000000000002</v>
      </c>
      <c r="O70" s="276">
        <v>4.8319999999999999</v>
      </c>
      <c r="P70" s="118">
        <v>4.88</v>
      </c>
      <c r="Q70" s="118">
        <v>4.6420000000000003</v>
      </c>
      <c r="R70" s="118">
        <v>4.4109999999999996</v>
      </c>
      <c r="S70" s="118">
        <v>4.1630000000000003</v>
      </c>
      <c r="T70" s="118">
        <v>4.327</v>
      </c>
      <c r="U70" s="118">
        <v>4.1829999999999998</v>
      </c>
      <c r="V70" s="118">
        <v>4.0860000000000003</v>
      </c>
      <c r="W70" s="118">
        <v>4.0490000000000004</v>
      </c>
      <c r="X70" s="249">
        <v>4.2409999999999997</v>
      </c>
      <c r="Y70" s="118">
        <v>4.0869999999999997</v>
      </c>
      <c r="Z70" s="118">
        <v>4.1459999999999999</v>
      </c>
      <c r="AA70" s="118">
        <v>4.3940000000000001</v>
      </c>
      <c r="AB70" s="118">
        <v>4.3520000000000003</v>
      </c>
    </row>
    <row r="71" spans="1:28" x14ac:dyDescent="0.25">
      <c r="A71" s="117">
        <v>4.9770000000000003</v>
      </c>
      <c r="B71" s="118">
        <v>4.9740000000000002</v>
      </c>
      <c r="C71" s="118">
        <v>4.97</v>
      </c>
      <c r="D71" s="119" t="s">
        <v>48</v>
      </c>
      <c r="E71" s="117">
        <v>4.9740000000000002</v>
      </c>
      <c r="F71" s="276">
        <v>4.976</v>
      </c>
      <c r="G71" s="118">
        <v>4.9770000000000003</v>
      </c>
      <c r="H71" s="118">
        <v>4.97</v>
      </c>
      <c r="I71" s="249">
        <v>4.9749999999999996</v>
      </c>
      <c r="J71" s="118">
        <v>4.9749999999999996</v>
      </c>
      <c r="K71" s="118">
        <v>4.9749999999999996</v>
      </c>
      <c r="L71" s="249">
        <v>4.9630000000000001</v>
      </c>
      <c r="M71" s="118">
        <v>4.9489999999999998</v>
      </c>
      <c r="N71" s="249">
        <v>4.9470000000000001</v>
      </c>
      <c r="O71" s="276">
        <v>4.9470000000000001</v>
      </c>
      <c r="P71" s="118">
        <v>4.9489999999999998</v>
      </c>
      <c r="Q71" s="118">
        <v>4.9450000000000003</v>
      </c>
      <c r="R71" s="118">
        <v>4.9470000000000001</v>
      </c>
      <c r="S71" s="118">
        <v>4.9480000000000004</v>
      </c>
      <c r="T71" s="118">
        <v>4.9480000000000004</v>
      </c>
      <c r="U71" s="118">
        <v>4.9470000000000001</v>
      </c>
      <c r="V71" s="118">
        <v>4.9269999999999996</v>
      </c>
      <c r="W71" s="118">
        <v>4.9249999999999998</v>
      </c>
      <c r="X71" s="249">
        <v>4.8689999999999998</v>
      </c>
      <c r="Y71" s="118">
        <v>4.8689999999999998</v>
      </c>
      <c r="Z71" s="118">
        <v>4.87</v>
      </c>
      <c r="AA71" s="118">
        <v>4.8419999999999996</v>
      </c>
      <c r="AB71" s="118">
        <v>4.8250000000000002</v>
      </c>
    </row>
    <row r="72" spans="1:28" ht="13" thickBot="1" x14ac:dyDescent="0.3">
      <c r="A72" s="75">
        <v>4.601</v>
      </c>
      <c r="B72" s="77">
        <v>4.7770000000000001</v>
      </c>
      <c r="C72" s="77">
        <v>4.6079999999999997</v>
      </c>
      <c r="D72" s="76" t="s">
        <v>49</v>
      </c>
      <c r="E72" s="75">
        <v>4.7770000000000001</v>
      </c>
      <c r="F72" s="277">
        <v>4.4450000000000003</v>
      </c>
      <c r="G72" s="77">
        <v>4.649</v>
      </c>
      <c r="H72" s="77">
        <v>4.6079999999999997</v>
      </c>
      <c r="I72" s="250">
        <v>4.4960000000000004</v>
      </c>
      <c r="J72" s="77">
        <v>4.4960000000000004</v>
      </c>
      <c r="K72" s="77">
        <v>4.6859999999999999</v>
      </c>
      <c r="L72" s="250">
        <v>4.5750000000000002</v>
      </c>
      <c r="M72" s="77">
        <v>4.5460000000000003</v>
      </c>
      <c r="N72" s="250">
        <v>4.6349999999999998</v>
      </c>
      <c r="O72" s="277">
        <v>4.6349999999999998</v>
      </c>
      <c r="P72" s="77">
        <v>5.0469999999999997</v>
      </c>
      <c r="Q72" s="77">
        <v>4.742</v>
      </c>
      <c r="R72" s="77">
        <v>4.4509999999999996</v>
      </c>
      <c r="S72" s="77">
        <v>4.3710000000000004</v>
      </c>
      <c r="T72" s="77">
        <v>4.3710000000000004</v>
      </c>
      <c r="U72" s="77">
        <v>4.2649999999999997</v>
      </c>
      <c r="V72" s="77">
        <v>4.1429999999999998</v>
      </c>
      <c r="W72" s="77">
        <v>4.1970000000000001</v>
      </c>
      <c r="X72" s="250">
        <v>3.9660000000000002</v>
      </c>
      <c r="Y72" s="77">
        <v>3.9660000000000002</v>
      </c>
      <c r="Z72" s="77">
        <v>4.1619999999999999</v>
      </c>
      <c r="AA72" s="77">
        <v>4.3230000000000004</v>
      </c>
      <c r="AB72" s="77">
        <v>4.3979999999999997</v>
      </c>
    </row>
    <row r="75" spans="1:28" x14ac:dyDescent="0.25">
      <c r="B75" s="70"/>
      <c r="C75" s="70"/>
      <c r="D75" s="70"/>
      <c r="E75" s="70"/>
      <c r="F75" s="70"/>
      <c r="G75" s="70"/>
      <c r="H75" s="70"/>
      <c r="I75" s="70"/>
      <c r="J75" s="70"/>
      <c r="K75" s="70"/>
      <c r="L75" s="70"/>
      <c r="M75" s="70"/>
      <c r="N75" s="70"/>
      <c r="O75" s="70"/>
      <c r="P75" s="70"/>
      <c r="Q75" s="70"/>
      <c r="R75" s="70"/>
      <c r="S75" s="70"/>
      <c r="T75" s="70"/>
      <c r="U75" s="70"/>
      <c r="V75" s="70"/>
      <c r="W75" s="70"/>
      <c r="X75" s="251"/>
      <c r="Y75" s="70"/>
      <c r="Z75" s="70"/>
      <c r="AA75" s="70"/>
      <c r="AB75" s="70"/>
    </row>
    <row r="76" spans="1:28" x14ac:dyDescent="0.25">
      <c r="B76" s="70"/>
      <c r="C76" s="70"/>
      <c r="D76" s="70"/>
      <c r="E76" s="70"/>
      <c r="F76" s="70"/>
      <c r="G76" s="70"/>
      <c r="H76" s="70"/>
      <c r="I76" s="70"/>
      <c r="J76" s="70"/>
      <c r="K76" s="70"/>
      <c r="L76" s="70"/>
      <c r="M76" s="70"/>
      <c r="N76" s="70"/>
      <c r="O76" s="70"/>
      <c r="P76" s="70"/>
      <c r="Q76" s="70"/>
      <c r="R76" s="70"/>
      <c r="S76" s="70"/>
      <c r="T76" s="70"/>
      <c r="U76" s="70"/>
      <c r="V76" s="70"/>
      <c r="W76" s="70"/>
      <c r="X76" s="251"/>
      <c r="Y76" s="70"/>
      <c r="Z76" s="70"/>
      <c r="AA76" s="70"/>
      <c r="AB76" s="70"/>
    </row>
    <row r="77" spans="1:28" x14ac:dyDescent="0.25">
      <c r="B77" s="4"/>
      <c r="H77" s="4"/>
      <c r="J77" s="4"/>
      <c r="R77" s="4"/>
    </row>
  </sheetData>
  <dataConsolidate/>
  <customSheetViews>
    <customSheetView guid="{48A3D664-27F7-4349-A461-86D50367F56A}" showGridLines="0" fitToPage="1" topLeftCell="A4">
      <selection activeCell="I15" sqref="I15"/>
      <pageMargins left="0.15748031496062992" right="0.15748031496062992" top="0.74803149606299213" bottom="0.74803149606299213" header="0.51181102362204722" footer="0.51181102362204722"/>
      <pageSetup paperSize="9" scale="67" orientation="portrait" r:id="rId1"/>
      <headerFooter alignWithMargins="0"/>
    </customSheetView>
  </customSheetViews>
  <mergeCells count="1">
    <mergeCell ref="A55:AB55"/>
  </mergeCells>
  <phoneticPr fontId="3" type="noConversion"/>
  <pageMargins left="0.15748031496062992" right="0.15748031496062992" top="0.74803149606299213" bottom="0.74803149606299213" header="0.51181102362204722" footer="0.51181102362204722"/>
  <pageSetup paperSize="9" scale="10" orientation="portrait" r:id="rId2"/>
  <headerFooter alignWithMargins="0">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D83"/>
  <sheetViews>
    <sheetView showGridLines="0" zoomScale="98" zoomScaleNormal="98" workbookViewId="0">
      <pane xSplit="4" ySplit="4" topLeftCell="E5" activePane="bottomRight" state="frozen"/>
      <selection activeCell="A40" sqref="A40"/>
      <selection pane="topRight" activeCell="A40" sqref="A40"/>
      <selection pane="bottomLeft" activeCell="A40" sqref="A40"/>
      <selection pane="bottomRight" activeCell="C2" sqref="C2"/>
    </sheetView>
  </sheetViews>
  <sheetFormatPr defaultColWidth="9.1796875" defaultRowHeight="11.5" outlineLevelCol="1" x14ac:dyDescent="0.25"/>
  <cols>
    <col min="1" max="1" width="7.81640625" style="40" customWidth="1"/>
    <col min="2" max="2" width="7" style="40" customWidth="1"/>
    <col min="3" max="3" width="10.1796875" style="40" customWidth="1"/>
    <col min="4" max="4" width="50.1796875" style="40" customWidth="1"/>
    <col min="5" max="5" width="10.1796875" style="40" customWidth="1"/>
    <col min="6" max="7" width="9.1796875" style="49" customWidth="1"/>
    <col min="8" max="8" width="8.1796875" style="40" customWidth="1"/>
    <col min="9" max="9" width="10.1796875" style="49" customWidth="1"/>
    <col min="10" max="19" width="10.1796875" style="40" customWidth="1"/>
    <col min="20" max="20" width="10.453125" style="40" customWidth="1" outlineLevel="1"/>
    <col min="21" max="28" width="10.1796875" style="40" customWidth="1" outlineLevel="1"/>
    <col min="29" max="16384" width="9.1796875" style="40"/>
  </cols>
  <sheetData>
    <row r="2" spans="1:30" ht="13" x14ac:dyDescent="0.3">
      <c r="C2" s="7"/>
      <c r="D2" s="7" t="s">
        <v>192</v>
      </c>
      <c r="E2" s="7"/>
      <c r="F2" s="443"/>
      <c r="G2" s="443"/>
      <c r="I2" s="443"/>
      <c r="J2" s="7"/>
      <c r="K2" s="7"/>
      <c r="L2" s="7"/>
      <c r="M2" s="7"/>
      <c r="N2" s="7"/>
      <c r="O2" s="7"/>
      <c r="P2" s="7"/>
      <c r="Q2" s="7"/>
      <c r="R2" s="7"/>
      <c r="S2" s="7"/>
      <c r="T2" s="7"/>
      <c r="U2" s="7"/>
      <c r="V2" s="7"/>
      <c r="W2" s="7"/>
      <c r="X2" s="7"/>
      <c r="Y2" s="7"/>
      <c r="Z2" s="7"/>
      <c r="AA2" s="7"/>
      <c r="AB2" s="7"/>
      <c r="AD2" s="296"/>
    </row>
    <row r="3" spans="1:30" x14ac:dyDescent="0.25">
      <c r="C3" s="3"/>
      <c r="D3" s="3"/>
      <c r="E3" s="3"/>
      <c r="F3" s="444"/>
      <c r="G3" s="444"/>
      <c r="I3" s="444"/>
      <c r="J3" s="3"/>
      <c r="K3" s="3"/>
      <c r="L3" s="3"/>
      <c r="M3" s="3"/>
      <c r="N3" s="3"/>
      <c r="O3" s="3"/>
      <c r="P3" s="3"/>
      <c r="Q3" s="3"/>
      <c r="R3" s="3"/>
      <c r="S3" s="3"/>
      <c r="T3" s="3"/>
      <c r="U3" s="3"/>
      <c r="V3" s="3"/>
      <c r="W3" s="3"/>
      <c r="X3" s="3"/>
      <c r="Y3" s="3"/>
      <c r="Z3" s="3"/>
      <c r="AA3" s="3"/>
      <c r="AB3" s="3"/>
    </row>
    <row r="4" spans="1:30" s="41" customFormat="1" ht="12" thickBot="1" x14ac:dyDescent="0.3">
      <c r="A4" s="18" t="s">
        <v>299</v>
      </c>
      <c r="B4" s="19" t="s">
        <v>290</v>
      </c>
      <c r="C4" s="19" t="s">
        <v>243</v>
      </c>
      <c r="D4" s="78" t="s">
        <v>1</v>
      </c>
      <c r="E4" s="18">
        <v>2024</v>
      </c>
      <c r="F4" s="445" t="s">
        <v>265</v>
      </c>
      <c r="G4" s="19" t="s">
        <v>261</v>
      </c>
      <c r="H4" s="19" t="s">
        <v>243</v>
      </c>
      <c r="I4" s="240">
        <v>2023</v>
      </c>
      <c r="J4" s="19" t="s">
        <v>239</v>
      </c>
      <c r="K4" s="293" t="s">
        <v>235</v>
      </c>
      <c r="L4" s="293" t="s">
        <v>218</v>
      </c>
      <c r="M4" s="259" t="s">
        <v>216</v>
      </c>
      <c r="N4" s="19">
        <v>2022</v>
      </c>
      <c r="O4" s="19" t="s">
        <v>207</v>
      </c>
      <c r="P4" s="19" t="s">
        <v>206</v>
      </c>
      <c r="Q4" s="19" t="s">
        <v>199</v>
      </c>
      <c r="R4" s="19" t="s">
        <v>185</v>
      </c>
      <c r="S4" s="19">
        <v>2021</v>
      </c>
      <c r="T4" s="19" t="s">
        <v>181</v>
      </c>
      <c r="U4" s="19" t="s">
        <v>179</v>
      </c>
      <c r="V4" s="19" t="s">
        <v>178</v>
      </c>
      <c r="W4" s="19" t="s">
        <v>173</v>
      </c>
      <c r="X4" s="19">
        <v>2020</v>
      </c>
      <c r="Y4" s="19" t="s">
        <v>168</v>
      </c>
      <c r="Z4" s="19" t="s">
        <v>165</v>
      </c>
      <c r="AA4" s="19" t="s">
        <v>164</v>
      </c>
      <c r="AB4" s="19" t="s">
        <v>152</v>
      </c>
    </row>
    <row r="5" spans="1:30" ht="25.5" thickTop="1" x14ac:dyDescent="0.25">
      <c r="A5" s="84">
        <v>1396</v>
      </c>
      <c r="B5" s="133">
        <v>1252</v>
      </c>
      <c r="C5" s="133">
        <v>1385</v>
      </c>
      <c r="D5" s="209" t="s">
        <v>167</v>
      </c>
      <c r="E5" s="84">
        <v>5560</v>
      </c>
      <c r="F5" s="133">
        <v>1469</v>
      </c>
      <c r="G5" s="133">
        <v>1454</v>
      </c>
      <c r="H5" s="133">
        <v>1385</v>
      </c>
      <c r="I5" s="446">
        <v>6565</v>
      </c>
      <c r="J5" s="133">
        <v>1573</v>
      </c>
      <c r="K5" s="133">
        <v>1777</v>
      </c>
      <c r="L5" s="133">
        <v>1703</v>
      </c>
      <c r="M5" s="133">
        <v>1513</v>
      </c>
      <c r="N5" s="133">
        <v>7823</v>
      </c>
      <c r="O5" s="133">
        <v>1738</v>
      </c>
      <c r="P5" s="133">
        <v>1927</v>
      </c>
      <c r="Q5" s="133">
        <v>2529</v>
      </c>
      <c r="R5" s="133">
        <v>1629</v>
      </c>
      <c r="S5" s="133">
        <v>4288</v>
      </c>
      <c r="T5" s="133">
        <v>1178</v>
      </c>
      <c r="U5" s="133">
        <v>1115</v>
      </c>
      <c r="V5" s="133">
        <v>1098</v>
      </c>
      <c r="W5" s="133">
        <v>897</v>
      </c>
      <c r="X5" s="133">
        <v>2448</v>
      </c>
      <c r="Y5" s="133">
        <v>656</v>
      </c>
      <c r="Z5" s="133">
        <v>559</v>
      </c>
      <c r="AA5" s="133">
        <v>461</v>
      </c>
      <c r="AB5" s="133">
        <v>772</v>
      </c>
    </row>
    <row r="6" spans="1:30" ht="13.5" x14ac:dyDescent="0.25">
      <c r="A6" s="113">
        <v>827</v>
      </c>
      <c r="B6" s="88">
        <v>533</v>
      </c>
      <c r="C6" s="88">
        <v>728</v>
      </c>
      <c r="D6" s="123" t="s">
        <v>135</v>
      </c>
      <c r="E6" s="113">
        <v>2960</v>
      </c>
      <c r="F6" s="88">
        <v>876</v>
      </c>
      <c r="G6" s="88">
        <v>823</v>
      </c>
      <c r="H6" s="88">
        <v>728</v>
      </c>
      <c r="I6" s="447">
        <v>4177</v>
      </c>
      <c r="J6" s="88">
        <v>909</v>
      </c>
      <c r="K6" s="88">
        <v>1131</v>
      </c>
      <c r="L6" s="88">
        <v>1152</v>
      </c>
      <c r="M6" s="88">
        <v>985</v>
      </c>
      <c r="N6" s="88">
        <v>5433</v>
      </c>
      <c r="O6" s="88">
        <v>1076</v>
      </c>
      <c r="P6" s="88">
        <v>1362</v>
      </c>
      <c r="Q6" s="88">
        <v>1889</v>
      </c>
      <c r="R6" s="88">
        <v>1106</v>
      </c>
      <c r="S6" s="88">
        <v>1814</v>
      </c>
      <c r="T6" s="88">
        <v>588</v>
      </c>
      <c r="U6" s="88">
        <v>442</v>
      </c>
      <c r="V6" s="88">
        <v>473</v>
      </c>
      <c r="W6" s="88">
        <v>311</v>
      </c>
      <c r="X6" s="88">
        <v>7</v>
      </c>
      <c r="Y6" s="88">
        <v>26</v>
      </c>
      <c r="Z6" s="368">
        <v>-46</v>
      </c>
      <c r="AA6" s="368">
        <v>-130</v>
      </c>
      <c r="AB6" s="88">
        <v>157</v>
      </c>
    </row>
    <row r="7" spans="1:30" x14ac:dyDescent="0.25">
      <c r="A7" s="367">
        <v>-37</v>
      </c>
      <c r="B7" s="369">
        <v>-630</v>
      </c>
      <c r="C7" s="368">
        <v>-3</v>
      </c>
      <c r="D7" s="123" t="s">
        <v>109</v>
      </c>
      <c r="E7" s="367">
        <v>-638</v>
      </c>
      <c r="F7" s="368">
        <v>-2</v>
      </c>
      <c r="G7" s="368">
        <v>-2</v>
      </c>
      <c r="H7" s="368">
        <v>-3</v>
      </c>
      <c r="I7" s="368">
        <v>-7</v>
      </c>
      <c r="J7" s="368">
        <v>-3</v>
      </c>
      <c r="K7" s="368">
        <v>-3</v>
      </c>
      <c r="L7" s="368">
        <v>-3</v>
      </c>
      <c r="M7" s="368">
        <v>2</v>
      </c>
      <c r="N7" s="368">
        <v>-1821</v>
      </c>
      <c r="O7" s="368">
        <v>-1812</v>
      </c>
      <c r="P7" s="368">
        <v>-6</v>
      </c>
      <c r="Q7" s="368">
        <v>-3</v>
      </c>
      <c r="R7" s="368">
        <v>-1</v>
      </c>
      <c r="S7" s="368">
        <v>-154</v>
      </c>
      <c r="T7" s="368">
        <v>0</v>
      </c>
      <c r="U7" s="368">
        <v>-29</v>
      </c>
      <c r="V7" s="368">
        <v>-116</v>
      </c>
      <c r="W7" s="368">
        <v>-9</v>
      </c>
      <c r="X7" s="368">
        <v>-992</v>
      </c>
      <c r="Y7" s="368">
        <v>73</v>
      </c>
      <c r="Z7" s="368">
        <v>-1051</v>
      </c>
      <c r="AA7" s="368">
        <v>12</v>
      </c>
      <c r="AB7" s="368">
        <v>-27</v>
      </c>
    </row>
    <row r="8" spans="1:30" ht="13.5" x14ac:dyDescent="0.25">
      <c r="A8" s="367">
        <v>790</v>
      </c>
      <c r="B8" s="369">
        <v>-98</v>
      </c>
      <c r="C8" s="88">
        <v>725</v>
      </c>
      <c r="D8" s="123" t="s">
        <v>134</v>
      </c>
      <c r="E8" s="113">
        <v>2323</v>
      </c>
      <c r="F8" s="88">
        <v>874</v>
      </c>
      <c r="G8" s="88">
        <v>821</v>
      </c>
      <c r="H8" s="88">
        <v>725</v>
      </c>
      <c r="I8" s="447">
        <v>4170</v>
      </c>
      <c r="J8" s="88">
        <v>907</v>
      </c>
      <c r="K8" s="88">
        <v>1128</v>
      </c>
      <c r="L8" s="88">
        <v>1149</v>
      </c>
      <c r="M8" s="88">
        <v>987</v>
      </c>
      <c r="N8" s="88">
        <v>3612</v>
      </c>
      <c r="O8" s="88">
        <v>-736</v>
      </c>
      <c r="P8" s="88">
        <v>1356</v>
      </c>
      <c r="Q8" s="88">
        <v>1887</v>
      </c>
      <c r="R8" s="88">
        <v>1105</v>
      </c>
      <c r="S8" s="88">
        <v>1660</v>
      </c>
      <c r="T8" s="88">
        <v>588</v>
      </c>
      <c r="U8" s="88">
        <v>413</v>
      </c>
      <c r="V8" s="88">
        <v>357</v>
      </c>
      <c r="W8" s="88">
        <v>302</v>
      </c>
      <c r="X8" s="368">
        <v>-985</v>
      </c>
      <c r="Y8" s="88">
        <v>100</v>
      </c>
      <c r="Z8" s="368">
        <v>-1097</v>
      </c>
      <c r="AA8" s="368">
        <v>-118</v>
      </c>
      <c r="AB8" s="88">
        <v>130</v>
      </c>
    </row>
    <row r="9" spans="1:30" ht="13.5" x14ac:dyDescent="0.25">
      <c r="A9" s="113">
        <v>1056</v>
      </c>
      <c r="B9" s="88">
        <v>1569</v>
      </c>
      <c r="C9" s="88">
        <v>772</v>
      </c>
      <c r="D9" s="123" t="s">
        <v>176</v>
      </c>
      <c r="E9" s="113">
        <v>4459</v>
      </c>
      <c r="F9" s="88">
        <v>1228</v>
      </c>
      <c r="G9" s="88">
        <v>890</v>
      </c>
      <c r="H9" s="88">
        <v>772</v>
      </c>
      <c r="I9" s="447">
        <v>2584</v>
      </c>
      <c r="J9" s="88">
        <v>871</v>
      </c>
      <c r="K9" s="88">
        <v>552</v>
      </c>
      <c r="L9" s="88">
        <v>611</v>
      </c>
      <c r="M9" s="88">
        <v>550</v>
      </c>
      <c r="N9" s="88">
        <v>2559</v>
      </c>
      <c r="O9" s="88">
        <v>861</v>
      </c>
      <c r="P9" s="88">
        <v>676</v>
      </c>
      <c r="Q9" s="88">
        <v>569</v>
      </c>
      <c r="R9" s="88">
        <v>453</v>
      </c>
      <c r="S9" s="88">
        <v>2025</v>
      </c>
      <c r="T9" s="88">
        <v>552</v>
      </c>
      <c r="U9" s="88">
        <v>480</v>
      </c>
      <c r="V9" s="88">
        <v>482</v>
      </c>
      <c r="W9" s="88">
        <v>511</v>
      </c>
      <c r="X9" s="88">
        <v>2382</v>
      </c>
      <c r="Y9" s="88">
        <v>614</v>
      </c>
      <c r="Z9" s="88">
        <v>626</v>
      </c>
      <c r="AA9" s="88">
        <v>485</v>
      </c>
      <c r="AB9" s="88">
        <v>657</v>
      </c>
    </row>
    <row r="10" spans="1:30" x14ac:dyDescent="0.25">
      <c r="A10" s="113">
        <v>-9</v>
      </c>
      <c r="B10" s="88">
        <v>58</v>
      </c>
      <c r="C10" s="88">
        <v>17</v>
      </c>
      <c r="D10" s="123" t="s">
        <v>127</v>
      </c>
      <c r="E10" s="113">
        <v>205</v>
      </c>
      <c r="F10" s="88">
        <v>48</v>
      </c>
      <c r="G10" s="88">
        <v>82</v>
      </c>
      <c r="H10" s="88">
        <v>17</v>
      </c>
      <c r="I10" s="447">
        <v>169</v>
      </c>
      <c r="J10" s="88">
        <v>51</v>
      </c>
      <c r="K10" s="88">
        <v>33</v>
      </c>
      <c r="L10" s="88">
        <v>32</v>
      </c>
      <c r="M10" s="88">
        <v>53</v>
      </c>
      <c r="N10" s="88">
        <v>167</v>
      </c>
      <c r="O10" s="88">
        <v>72</v>
      </c>
      <c r="P10" s="88">
        <v>33</v>
      </c>
      <c r="Q10" s="88">
        <v>31</v>
      </c>
      <c r="R10" s="88">
        <v>32</v>
      </c>
      <c r="S10" s="88">
        <v>194</v>
      </c>
      <c r="T10" s="88">
        <v>96</v>
      </c>
      <c r="U10" s="88">
        <v>60</v>
      </c>
      <c r="V10" s="88">
        <v>23</v>
      </c>
      <c r="W10" s="88">
        <v>16</v>
      </c>
      <c r="X10" s="88">
        <v>195</v>
      </c>
      <c r="Y10" s="88">
        <v>79</v>
      </c>
      <c r="Z10" s="88">
        <v>25</v>
      </c>
      <c r="AA10" s="88">
        <v>19</v>
      </c>
      <c r="AB10" s="88">
        <v>72</v>
      </c>
    </row>
    <row r="11" spans="1:30" x14ac:dyDescent="0.25">
      <c r="A11" s="113">
        <v>11</v>
      </c>
      <c r="B11" s="88">
        <v>37</v>
      </c>
      <c r="C11" s="88">
        <v>21</v>
      </c>
      <c r="D11" s="123" t="s">
        <v>116</v>
      </c>
      <c r="E11" s="113">
        <v>127</v>
      </c>
      <c r="F11" s="88">
        <v>12</v>
      </c>
      <c r="G11" s="88">
        <v>58</v>
      </c>
      <c r="H11" s="88">
        <v>21</v>
      </c>
      <c r="I11" s="447">
        <v>112</v>
      </c>
      <c r="J11" s="88">
        <v>56</v>
      </c>
      <c r="K11" s="88">
        <v>22</v>
      </c>
      <c r="L11" s="88">
        <v>18</v>
      </c>
      <c r="M11" s="88">
        <v>17</v>
      </c>
      <c r="N11" s="88">
        <v>134</v>
      </c>
      <c r="O11" s="88">
        <v>51</v>
      </c>
      <c r="P11" s="88">
        <v>33</v>
      </c>
      <c r="Q11" s="88">
        <v>15</v>
      </c>
      <c r="R11" s="88">
        <v>36</v>
      </c>
      <c r="S11" s="88">
        <v>203</v>
      </c>
      <c r="T11" s="88">
        <v>98</v>
      </c>
      <c r="U11" s="88">
        <v>59</v>
      </c>
      <c r="V11" s="88">
        <v>28</v>
      </c>
      <c r="W11" s="88">
        <v>18</v>
      </c>
      <c r="X11" s="88">
        <v>814</v>
      </c>
      <c r="Y11" s="88">
        <v>89</v>
      </c>
      <c r="Z11" s="88">
        <v>661</v>
      </c>
      <c r="AA11" s="88">
        <v>18</v>
      </c>
      <c r="AB11" s="88">
        <v>46</v>
      </c>
    </row>
    <row r="12" spans="1:30" ht="12" thickBot="1" x14ac:dyDescent="0.3">
      <c r="A12" s="196">
        <v>17.02</v>
      </c>
      <c r="B12" s="197">
        <v>16.93</v>
      </c>
      <c r="C12" s="197">
        <v>15.91</v>
      </c>
      <c r="D12" s="80" t="s">
        <v>184</v>
      </c>
      <c r="E12" s="196">
        <v>16.3</v>
      </c>
      <c r="F12" s="197">
        <v>16.77</v>
      </c>
      <c r="G12" s="197">
        <v>15.62</v>
      </c>
      <c r="H12" s="197">
        <v>15.91</v>
      </c>
      <c r="I12" s="448">
        <v>15.97</v>
      </c>
      <c r="J12" s="197">
        <v>17.850000000000001</v>
      </c>
      <c r="K12" s="197">
        <v>16.2</v>
      </c>
      <c r="L12" s="197">
        <v>15.4</v>
      </c>
      <c r="M12" s="197">
        <v>14.48</v>
      </c>
      <c r="N12" s="197">
        <v>13.15</v>
      </c>
      <c r="O12" s="197">
        <v>13.43</v>
      </c>
      <c r="P12" s="197">
        <v>14.06</v>
      </c>
      <c r="Q12" s="197">
        <v>10.91</v>
      </c>
      <c r="R12" s="197">
        <v>14.2</v>
      </c>
      <c r="S12" s="197">
        <v>12.73</v>
      </c>
      <c r="T12" s="197">
        <v>12.8</v>
      </c>
      <c r="U12" s="197">
        <v>13.19</v>
      </c>
      <c r="V12" s="197">
        <v>12.44</v>
      </c>
      <c r="W12" s="197">
        <v>12.53</v>
      </c>
      <c r="X12" s="197">
        <v>10.88</v>
      </c>
      <c r="Y12" s="197">
        <v>11.42</v>
      </c>
      <c r="Z12" s="197">
        <v>11.24</v>
      </c>
      <c r="AA12" s="197">
        <v>10.02</v>
      </c>
      <c r="AB12" s="197">
        <v>10.87</v>
      </c>
    </row>
    <row r="13" spans="1:30" ht="12" thickTop="1" x14ac:dyDescent="0.25">
      <c r="A13" s="36"/>
      <c r="B13" s="36"/>
      <c r="C13" s="221"/>
      <c r="D13" s="79"/>
      <c r="E13" s="36"/>
      <c r="F13" s="221"/>
      <c r="G13" s="221"/>
      <c r="H13" s="221"/>
      <c r="I13" s="172"/>
      <c r="J13" s="221"/>
      <c r="K13" s="221"/>
      <c r="L13" s="221"/>
      <c r="M13" s="221"/>
      <c r="N13" s="221"/>
      <c r="O13" s="221"/>
      <c r="P13" s="36"/>
      <c r="Q13" s="36"/>
      <c r="R13" s="36"/>
      <c r="S13" s="36"/>
      <c r="T13" s="36"/>
      <c r="U13" s="36"/>
      <c r="V13" s="36"/>
      <c r="W13" s="36"/>
      <c r="X13" s="36"/>
      <c r="Y13" s="36"/>
      <c r="Z13" s="36"/>
      <c r="AA13" s="36"/>
      <c r="AB13" s="36"/>
    </row>
    <row r="14" spans="1:30" s="41" customFormat="1" ht="12" thickBot="1" x14ac:dyDescent="0.3">
      <c r="A14" s="18" t="str">
        <f>A4</f>
        <v>Q1/25</v>
      </c>
      <c r="B14" s="19" t="str">
        <f>B4</f>
        <v>Q4/24</v>
      </c>
      <c r="C14" s="19" t="str">
        <f>C4</f>
        <v>Q1/24</v>
      </c>
      <c r="D14" s="81" t="s">
        <v>2</v>
      </c>
      <c r="E14" s="18">
        <f>E4</f>
        <v>2024</v>
      </c>
      <c r="F14" s="19" t="str">
        <f>F4</f>
        <v>Q3/24</v>
      </c>
      <c r="G14" s="19" t="str">
        <f>G4</f>
        <v>Q2/24</v>
      </c>
      <c r="H14" s="19" t="str">
        <f>H4</f>
        <v>Q1/24</v>
      </c>
      <c r="I14" s="240">
        <f t="shared" ref="I14:O14" si="0">I4</f>
        <v>2023</v>
      </c>
      <c r="J14" s="193" t="str">
        <f>J4</f>
        <v>Q4/23</v>
      </c>
      <c r="K14" s="193" t="str">
        <f>K4</f>
        <v>Q3/23</v>
      </c>
      <c r="L14" s="19" t="str">
        <f t="shared" si="0"/>
        <v>Q2/23</v>
      </c>
      <c r="M14" s="193" t="str">
        <f t="shared" si="0"/>
        <v>Q1/23</v>
      </c>
      <c r="N14" s="19">
        <f t="shared" si="0"/>
        <v>2022</v>
      </c>
      <c r="O14" s="19" t="str">
        <f t="shared" si="0"/>
        <v>Q4/22</v>
      </c>
      <c r="P14" s="19" t="s">
        <v>206</v>
      </c>
      <c r="Q14" s="19" t="s">
        <v>199</v>
      </c>
      <c r="R14" s="19" t="s">
        <v>185</v>
      </c>
      <c r="S14" s="19">
        <v>2021</v>
      </c>
      <c r="T14" s="19" t="s">
        <v>181</v>
      </c>
      <c r="U14" s="19" t="s">
        <v>179</v>
      </c>
      <c r="V14" s="19" t="s">
        <v>178</v>
      </c>
      <c r="W14" s="19" t="s">
        <v>173</v>
      </c>
      <c r="X14" s="19">
        <v>2020</v>
      </c>
      <c r="Y14" s="19" t="s">
        <v>168</v>
      </c>
      <c r="Z14" s="19" t="s">
        <v>165</v>
      </c>
      <c r="AA14" s="19" t="s">
        <v>164</v>
      </c>
      <c r="AB14" s="19" t="s">
        <v>152</v>
      </c>
    </row>
    <row r="15" spans="1:30" s="504" customFormat="1" ht="12" thickTop="1" x14ac:dyDescent="0.25">
      <c r="A15" s="501">
        <v>107.5</v>
      </c>
      <c r="B15" s="502">
        <v>107.2</v>
      </c>
      <c r="C15" s="502">
        <v>111.7</v>
      </c>
      <c r="D15" s="74" t="s">
        <v>288</v>
      </c>
      <c r="E15" s="501">
        <v>109</v>
      </c>
      <c r="F15" s="502" t="s">
        <v>268</v>
      </c>
      <c r="G15" s="502">
        <v>110.1</v>
      </c>
      <c r="H15" s="502">
        <v>111.7</v>
      </c>
      <c r="I15" s="503">
        <v>113.3</v>
      </c>
      <c r="J15" s="502">
        <v>110</v>
      </c>
      <c r="K15" s="502">
        <v>113.5</v>
      </c>
      <c r="L15" s="502">
        <v>113.7</v>
      </c>
      <c r="M15" s="502">
        <v>116.3</v>
      </c>
      <c r="N15" s="502">
        <v>119.1</v>
      </c>
      <c r="O15" s="502">
        <v>118</v>
      </c>
      <c r="P15" s="502">
        <v>117.2</v>
      </c>
      <c r="Q15" s="502">
        <v>120.1</v>
      </c>
      <c r="R15" s="502">
        <v>121.3</v>
      </c>
      <c r="S15" s="502">
        <v>129.4</v>
      </c>
      <c r="T15" s="502">
        <v>122.2</v>
      </c>
      <c r="U15" s="502">
        <v>122.8</v>
      </c>
      <c r="V15" s="502">
        <v>133.69999999999999</v>
      </c>
      <c r="W15" s="502">
        <v>138.9</v>
      </c>
      <c r="X15" s="502">
        <v>144.80000000000001</v>
      </c>
      <c r="Y15" s="502">
        <v>140.19999999999999</v>
      </c>
      <c r="Z15" s="502">
        <v>141.30000000000001</v>
      </c>
      <c r="AA15" s="502">
        <v>147.30000000000001</v>
      </c>
      <c r="AB15" s="502">
        <v>150.30000000000001</v>
      </c>
    </row>
    <row r="16" spans="1:30" x14ac:dyDescent="0.25">
      <c r="A16" s="205">
        <v>50.1</v>
      </c>
      <c r="B16" s="92">
        <v>50.5</v>
      </c>
      <c r="C16" s="92">
        <v>53.5</v>
      </c>
      <c r="D16" s="89" t="s">
        <v>155</v>
      </c>
      <c r="E16" s="205">
        <v>52.2</v>
      </c>
      <c r="F16" s="92" t="s">
        <v>269</v>
      </c>
      <c r="G16" s="92">
        <v>52.6</v>
      </c>
      <c r="H16" s="92">
        <v>53.5</v>
      </c>
      <c r="I16" s="449">
        <v>54.7</v>
      </c>
      <c r="J16" s="92">
        <v>53.7</v>
      </c>
      <c r="K16" s="92">
        <v>54</v>
      </c>
      <c r="L16" s="92">
        <v>55</v>
      </c>
      <c r="M16" s="92">
        <v>56</v>
      </c>
      <c r="N16" s="92">
        <v>57.3</v>
      </c>
      <c r="O16" s="92">
        <v>57</v>
      </c>
      <c r="P16" s="92">
        <v>56.3</v>
      </c>
      <c r="Q16" s="92">
        <v>57.5</v>
      </c>
      <c r="R16" s="92">
        <v>58.3</v>
      </c>
      <c r="S16" s="92">
        <v>63.1</v>
      </c>
      <c r="T16" s="92">
        <v>59.8</v>
      </c>
      <c r="U16" s="92">
        <v>60.9</v>
      </c>
      <c r="V16" s="92">
        <v>64.8</v>
      </c>
      <c r="W16" s="86">
        <v>67.2</v>
      </c>
      <c r="X16" s="92">
        <v>69.7</v>
      </c>
      <c r="Y16" s="92">
        <v>67.2</v>
      </c>
      <c r="Z16" s="92">
        <v>68.8</v>
      </c>
      <c r="AA16" s="92">
        <v>71.099999999999994</v>
      </c>
      <c r="AB16" s="92">
        <v>71.7</v>
      </c>
    </row>
    <row r="17" spans="1:28" x14ac:dyDescent="0.25">
      <c r="A17" s="205">
        <v>57.4</v>
      </c>
      <c r="B17" s="92">
        <v>56.7</v>
      </c>
      <c r="C17" s="92">
        <v>58.1</v>
      </c>
      <c r="D17" s="89" t="s">
        <v>156</v>
      </c>
      <c r="E17" s="205">
        <v>56.9</v>
      </c>
      <c r="F17" s="92" t="s">
        <v>267</v>
      </c>
      <c r="G17" s="92">
        <v>57.5</v>
      </c>
      <c r="H17" s="92">
        <v>58.1</v>
      </c>
      <c r="I17" s="449">
        <v>58.7</v>
      </c>
      <c r="J17" s="92">
        <v>56.3</v>
      </c>
      <c r="K17" s="92">
        <v>59.5</v>
      </c>
      <c r="L17" s="86">
        <v>58.7</v>
      </c>
      <c r="M17" s="86">
        <v>60.3</v>
      </c>
      <c r="N17" s="86">
        <v>61.9</v>
      </c>
      <c r="O17" s="86">
        <v>61.1</v>
      </c>
      <c r="P17" s="92">
        <v>60.9</v>
      </c>
      <c r="Q17" s="92">
        <v>62.6</v>
      </c>
      <c r="R17" s="92">
        <v>63</v>
      </c>
      <c r="S17" s="92">
        <v>66.2</v>
      </c>
      <c r="T17" s="92">
        <v>62.4</v>
      </c>
      <c r="U17" s="92">
        <v>61.9</v>
      </c>
      <c r="V17" s="92">
        <v>68.900000000000006</v>
      </c>
      <c r="W17" s="86">
        <v>71.7</v>
      </c>
      <c r="X17" s="92">
        <v>75.099999999999994</v>
      </c>
      <c r="Y17" s="92">
        <v>73</v>
      </c>
      <c r="Z17" s="92">
        <v>72.5</v>
      </c>
      <c r="AA17" s="92">
        <v>76.2</v>
      </c>
      <c r="AB17" s="92">
        <v>78.599999999999994</v>
      </c>
    </row>
    <row r="18" spans="1:28" x14ac:dyDescent="0.25">
      <c r="A18" s="91">
        <v>9.68</v>
      </c>
      <c r="B18" s="134">
        <v>9.86</v>
      </c>
      <c r="C18" s="134">
        <v>10.16</v>
      </c>
      <c r="D18" s="89" t="s">
        <v>128</v>
      </c>
      <c r="E18" s="91">
        <v>39.909999999999997</v>
      </c>
      <c r="F18" s="134">
        <v>9.8699999999999992</v>
      </c>
      <c r="G18" s="134">
        <v>10.02</v>
      </c>
      <c r="H18" s="134">
        <v>10.16</v>
      </c>
      <c r="I18" s="450">
        <v>41.37</v>
      </c>
      <c r="J18" s="134">
        <v>10.119999999999999</v>
      </c>
      <c r="K18" s="134">
        <v>10.44</v>
      </c>
      <c r="L18" s="86">
        <v>10.35</v>
      </c>
      <c r="M18" s="86">
        <v>10.47</v>
      </c>
      <c r="N18" s="86">
        <v>43.49</v>
      </c>
      <c r="O18" s="86">
        <v>10.86</v>
      </c>
      <c r="P18" s="86">
        <v>10.78</v>
      </c>
      <c r="Q18" s="86">
        <v>10.93</v>
      </c>
      <c r="R18" s="86">
        <v>10.91</v>
      </c>
      <c r="S18" s="86">
        <v>47.21</v>
      </c>
      <c r="T18" s="86">
        <v>11.25</v>
      </c>
      <c r="U18" s="86">
        <v>11.3</v>
      </c>
      <c r="V18" s="86">
        <v>12.17</v>
      </c>
      <c r="W18" s="86">
        <v>12.5</v>
      </c>
      <c r="X18" s="86">
        <v>52.98</v>
      </c>
      <c r="Y18" s="86">
        <v>12.9</v>
      </c>
      <c r="Z18" s="86">
        <v>13</v>
      </c>
      <c r="AA18" s="86">
        <v>13.41</v>
      </c>
      <c r="AB18" s="86">
        <v>13.68</v>
      </c>
    </row>
    <row r="19" spans="1:28" x14ac:dyDescent="0.25">
      <c r="A19" s="91">
        <v>4.51</v>
      </c>
      <c r="B19" s="134">
        <v>4.6500000000000004</v>
      </c>
      <c r="C19" s="134">
        <v>4.87</v>
      </c>
      <c r="D19" s="89" t="s">
        <v>28</v>
      </c>
      <c r="E19" s="91">
        <v>19.09</v>
      </c>
      <c r="F19" s="134">
        <v>4.78</v>
      </c>
      <c r="G19" s="134">
        <v>4.79</v>
      </c>
      <c r="H19" s="134">
        <v>4.87</v>
      </c>
      <c r="I19" s="450">
        <v>19.96</v>
      </c>
      <c r="J19" s="134">
        <v>4.9400000000000004</v>
      </c>
      <c r="K19" s="134">
        <v>4.97</v>
      </c>
      <c r="L19" s="86">
        <v>5</v>
      </c>
      <c r="M19" s="86">
        <v>5.04</v>
      </c>
      <c r="N19" s="86">
        <v>20.9</v>
      </c>
      <c r="O19" s="86">
        <v>5.24</v>
      </c>
      <c r="P19" s="212">
        <v>5.18</v>
      </c>
      <c r="Q19" s="212">
        <v>5.23</v>
      </c>
      <c r="R19" s="212">
        <v>5.25</v>
      </c>
      <c r="S19" s="212">
        <v>23.05</v>
      </c>
      <c r="T19" s="212">
        <v>5.5</v>
      </c>
      <c r="U19" s="212">
        <v>5.6</v>
      </c>
      <c r="V19" s="212">
        <v>5.9</v>
      </c>
      <c r="W19" s="86">
        <v>6.05</v>
      </c>
      <c r="X19" s="86">
        <v>25.51</v>
      </c>
      <c r="Y19" s="86">
        <v>6.18</v>
      </c>
      <c r="Z19" s="86">
        <v>6.33</v>
      </c>
      <c r="AA19" s="86">
        <v>6.47</v>
      </c>
      <c r="AB19" s="86">
        <v>6.52</v>
      </c>
    </row>
    <row r="20" spans="1:28" x14ac:dyDescent="0.25">
      <c r="A20" s="91">
        <v>0.79</v>
      </c>
      <c r="B20" s="134">
        <v>0.8</v>
      </c>
      <c r="C20" s="134">
        <v>0.81</v>
      </c>
      <c r="D20" s="89" t="s">
        <v>31</v>
      </c>
      <c r="E20" s="91">
        <v>3.18</v>
      </c>
      <c r="F20" s="134" t="s">
        <v>270</v>
      </c>
      <c r="G20" s="134">
        <v>0.8</v>
      </c>
      <c r="H20" s="134">
        <v>0.81</v>
      </c>
      <c r="I20" s="450">
        <v>3.27</v>
      </c>
      <c r="J20" s="134">
        <v>0.79</v>
      </c>
      <c r="K20" s="134">
        <v>0.84</v>
      </c>
      <c r="L20" s="134">
        <v>0.82</v>
      </c>
      <c r="M20" s="134">
        <v>0.83</v>
      </c>
      <c r="N20" s="134">
        <v>3.45</v>
      </c>
      <c r="O20" s="134">
        <v>0.86</v>
      </c>
      <c r="P20" s="134">
        <v>0.86</v>
      </c>
      <c r="Q20" s="134">
        <v>0.87</v>
      </c>
      <c r="R20" s="134">
        <v>0.87</v>
      </c>
      <c r="S20" s="134">
        <v>3.7</v>
      </c>
      <c r="T20" s="134">
        <v>0.88</v>
      </c>
      <c r="U20" s="134">
        <v>0.87</v>
      </c>
      <c r="V20" s="134">
        <v>0.96</v>
      </c>
      <c r="W20" s="134">
        <v>0.99</v>
      </c>
      <c r="X20" s="134">
        <v>4.21</v>
      </c>
      <c r="Y20" s="134">
        <v>1.03</v>
      </c>
      <c r="Z20" s="134">
        <v>1.02</v>
      </c>
      <c r="AA20" s="134">
        <v>1.06</v>
      </c>
      <c r="AB20" s="134">
        <v>1.1000000000000001</v>
      </c>
    </row>
    <row r="21" spans="1:28" x14ac:dyDescent="0.25">
      <c r="A21" s="91">
        <v>27.9</v>
      </c>
      <c r="B21" s="134">
        <v>28.15</v>
      </c>
      <c r="C21" s="134">
        <v>28.56</v>
      </c>
      <c r="D21" s="89" t="s">
        <v>32</v>
      </c>
      <c r="E21" s="91">
        <v>112.43</v>
      </c>
      <c r="F21" s="134" t="s">
        <v>271</v>
      </c>
      <c r="G21" s="134">
        <v>28.26</v>
      </c>
      <c r="H21" s="134">
        <v>28.56</v>
      </c>
      <c r="I21" s="450">
        <v>115.65</v>
      </c>
      <c r="J21" s="134">
        <v>27.96</v>
      </c>
      <c r="K21" s="134">
        <v>29.54</v>
      </c>
      <c r="L21" s="86">
        <v>28.85</v>
      </c>
      <c r="M21" s="86">
        <v>29.31</v>
      </c>
      <c r="N21" s="86">
        <v>121.98</v>
      </c>
      <c r="O21" s="86">
        <v>30.34</v>
      </c>
      <c r="P21" s="86">
        <v>30.27</v>
      </c>
      <c r="Q21" s="86">
        <v>30.77</v>
      </c>
      <c r="R21" s="86">
        <v>30.6</v>
      </c>
      <c r="S21" s="86">
        <v>130.57</v>
      </c>
      <c r="T21" s="86">
        <v>31.01</v>
      </c>
      <c r="U21" s="86">
        <v>30.77</v>
      </c>
      <c r="V21" s="86">
        <v>33.89</v>
      </c>
      <c r="W21" s="86">
        <v>34.9</v>
      </c>
      <c r="X21" s="86">
        <v>148.56</v>
      </c>
      <c r="Y21" s="86">
        <v>36.31</v>
      </c>
      <c r="Z21" s="86">
        <v>36.08</v>
      </c>
      <c r="AA21" s="86">
        <v>37.49</v>
      </c>
      <c r="AB21" s="86">
        <v>38.68</v>
      </c>
    </row>
    <row r="22" spans="1:28" x14ac:dyDescent="0.25">
      <c r="A22" s="85">
        <v>9.1999999999999993</v>
      </c>
      <c r="B22" s="86">
        <v>9.3800000000000008</v>
      </c>
      <c r="C22" s="86">
        <v>9.69</v>
      </c>
      <c r="D22" s="89" t="s">
        <v>82</v>
      </c>
      <c r="E22" s="85">
        <v>38.11</v>
      </c>
      <c r="F22" s="86">
        <v>9.48</v>
      </c>
      <c r="G22" s="86">
        <v>9.5500000000000007</v>
      </c>
      <c r="H22" s="86">
        <v>9.69</v>
      </c>
      <c r="I22" s="450">
        <v>39.57</v>
      </c>
      <c r="J22" s="86">
        <v>9.73</v>
      </c>
      <c r="K22" s="86">
        <v>9.92</v>
      </c>
      <c r="L22" s="134">
        <v>9.9</v>
      </c>
      <c r="M22" s="134">
        <v>10.02</v>
      </c>
      <c r="N22" s="134">
        <v>41.72</v>
      </c>
      <c r="O22" s="134">
        <v>10.41</v>
      </c>
      <c r="P22" s="134">
        <v>10.31</v>
      </c>
      <c r="Q22" s="134">
        <v>10.52</v>
      </c>
      <c r="R22" s="134">
        <v>10.48</v>
      </c>
      <c r="S22" s="134">
        <v>44.96</v>
      </c>
      <c r="T22" s="134">
        <v>10.8</v>
      </c>
      <c r="U22" s="134">
        <v>10.73</v>
      </c>
      <c r="V22" s="134">
        <v>11.64</v>
      </c>
      <c r="W22" s="134">
        <v>11.79</v>
      </c>
      <c r="X22" s="134">
        <v>50.33</v>
      </c>
      <c r="Y22" s="134">
        <v>12.27</v>
      </c>
      <c r="Z22" s="134">
        <v>12.26</v>
      </c>
      <c r="AA22" s="134">
        <v>12.93</v>
      </c>
      <c r="AB22" s="134">
        <v>12.87</v>
      </c>
    </row>
    <row r="23" spans="1:28" s="509" customFormat="1" x14ac:dyDescent="0.25">
      <c r="A23" s="505">
        <v>102.2</v>
      </c>
      <c r="B23" s="506">
        <v>102</v>
      </c>
      <c r="C23" s="506">
        <v>106.5</v>
      </c>
      <c r="D23" s="507" t="s">
        <v>157</v>
      </c>
      <c r="E23" s="505">
        <v>104.1</v>
      </c>
      <c r="F23" s="506" t="s">
        <v>272</v>
      </c>
      <c r="G23" s="506">
        <v>105</v>
      </c>
      <c r="H23" s="506">
        <v>106.5</v>
      </c>
      <c r="I23" s="508">
        <v>108.4</v>
      </c>
      <c r="J23" s="506">
        <v>105.7</v>
      </c>
      <c r="K23" s="506">
        <v>107.9</v>
      </c>
      <c r="L23" s="506">
        <v>108.7</v>
      </c>
      <c r="M23" s="506">
        <v>111.4</v>
      </c>
      <c r="N23" s="506">
        <v>114.3</v>
      </c>
      <c r="O23" s="506">
        <v>113.2</v>
      </c>
      <c r="P23" s="506">
        <v>112</v>
      </c>
      <c r="Q23" s="506">
        <v>115.5</v>
      </c>
      <c r="R23" s="506">
        <v>116.5</v>
      </c>
      <c r="S23" s="506">
        <v>123.2</v>
      </c>
      <c r="T23" s="506">
        <v>117.4</v>
      </c>
      <c r="U23" s="506">
        <v>116.7</v>
      </c>
      <c r="V23" s="506">
        <v>127.9</v>
      </c>
      <c r="W23" s="506">
        <v>131</v>
      </c>
      <c r="X23" s="506">
        <v>137.5</v>
      </c>
      <c r="Y23" s="506">
        <v>133.30000000000001</v>
      </c>
      <c r="Z23" s="506">
        <v>133.30000000000001</v>
      </c>
      <c r="AA23" s="506">
        <v>142.1</v>
      </c>
      <c r="AB23" s="506">
        <v>141.4</v>
      </c>
    </row>
    <row r="24" spans="1:28" s="208" customFormat="1" ht="13.5" x14ac:dyDescent="0.25">
      <c r="A24" s="205">
        <v>52.3</v>
      </c>
      <c r="B24" s="92">
        <v>52.6</v>
      </c>
      <c r="C24" s="92">
        <v>56.2</v>
      </c>
      <c r="D24" s="207" t="s">
        <v>177</v>
      </c>
      <c r="E24" s="205">
        <v>54.6</v>
      </c>
      <c r="F24" s="92" t="s">
        <v>273</v>
      </c>
      <c r="G24" s="92">
        <v>54.9</v>
      </c>
      <c r="H24" s="92">
        <v>56.2</v>
      </c>
      <c r="I24" s="449">
        <v>57.3</v>
      </c>
      <c r="J24" s="92">
        <v>57.1</v>
      </c>
      <c r="K24" s="92">
        <v>55.7</v>
      </c>
      <c r="L24" s="92">
        <v>57.5</v>
      </c>
      <c r="M24" s="92">
        <v>59.1</v>
      </c>
      <c r="N24" s="92">
        <v>60.2</v>
      </c>
      <c r="O24" s="92">
        <v>60</v>
      </c>
      <c r="P24" s="92">
        <v>58.5</v>
      </c>
      <c r="Q24" s="92">
        <v>60.8</v>
      </c>
      <c r="R24" s="92">
        <v>61.5</v>
      </c>
      <c r="S24" s="92">
        <v>65.7</v>
      </c>
      <c r="T24" s="92">
        <v>62.9</v>
      </c>
      <c r="U24" s="92">
        <v>62.9</v>
      </c>
      <c r="V24" s="92">
        <v>67.7</v>
      </c>
      <c r="W24" s="92">
        <v>69.599999999999994</v>
      </c>
      <c r="X24" s="92">
        <v>72.7</v>
      </c>
      <c r="Y24" s="92">
        <v>70.400000000000006</v>
      </c>
      <c r="Z24" s="92">
        <v>70.599999999999994</v>
      </c>
      <c r="AA24" s="92">
        <v>76</v>
      </c>
      <c r="AB24" s="92">
        <v>73.900000000000006</v>
      </c>
    </row>
    <row r="25" spans="1:28" s="208" customFormat="1" x14ac:dyDescent="0.25">
      <c r="A25" s="205">
        <v>49.9</v>
      </c>
      <c r="B25" s="92">
        <v>49.3</v>
      </c>
      <c r="C25" s="92">
        <v>50.3</v>
      </c>
      <c r="D25" s="207" t="s">
        <v>158</v>
      </c>
      <c r="E25" s="205">
        <v>49.5</v>
      </c>
      <c r="F25" s="92" t="s">
        <v>274</v>
      </c>
      <c r="G25" s="92">
        <v>50.1</v>
      </c>
      <c r="H25" s="92">
        <v>50.3</v>
      </c>
      <c r="I25" s="449">
        <v>51.1</v>
      </c>
      <c r="J25" s="92">
        <v>48.6</v>
      </c>
      <c r="K25" s="92">
        <v>52.2</v>
      </c>
      <c r="L25" s="92">
        <v>51.2</v>
      </c>
      <c r="M25" s="92">
        <v>52.3</v>
      </c>
      <c r="N25" s="92">
        <v>54.1</v>
      </c>
      <c r="O25" s="92">
        <v>53.2</v>
      </c>
      <c r="P25" s="92">
        <v>53.5</v>
      </c>
      <c r="Q25" s="92">
        <v>54.8</v>
      </c>
      <c r="R25" s="92">
        <v>55</v>
      </c>
      <c r="S25" s="92">
        <v>57.4</v>
      </c>
      <c r="T25" s="92">
        <v>54.4</v>
      </c>
      <c r="U25" s="92">
        <v>53.8</v>
      </c>
      <c r="V25" s="92">
        <v>60.2</v>
      </c>
      <c r="W25" s="92">
        <v>61.5</v>
      </c>
      <c r="X25" s="92">
        <v>64.8</v>
      </c>
      <c r="Y25" s="92">
        <v>62.9</v>
      </c>
      <c r="Z25" s="92">
        <v>62.6</v>
      </c>
      <c r="AA25" s="92">
        <v>66.099999999999994</v>
      </c>
      <c r="AB25" s="92">
        <v>67.599999999999994</v>
      </c>
    </row>
    <row r="26" spans="1:28" x14ac:dyDescent="0.25">
      <c r="A26" s="91">
        <v>75.73</v>
      </c>
      <c r="B26" s="134">
        <v>74.73</v>
      </c>
      <c r="C26" s="134">
        <v>83.16</v>
      </c>
      <c r="D26" s="89" t="s">
        <v>200</v>
      </c>
      <c r="E26" s="91">
        <v>80.760000000000005</v>
      </c>
      <c r="F26" s="134" t="s">
        <v>275</v>
      </c>
      <c r="G26" s="134">
        <v>84.97</v>
      </c>
      <c r="H26" s="134">
        <v>83.16</v>
      </c>
      <c r="I26" s="450">
        <v>82.64</v>
      </c>
      <c r="J26" s="134">
        <v>84.34</v>
      </c>
      <c r="K26" s="134">
        <v>86.75</v>
      </c>
      <c r="L26" s="134">
        <v>78.05</v>
      </c>
      <c r="M26" s="134">
        <v>81.17</v>
      </c>
      <c r="N26" s="134">
        <v>101.32</v>
      </c>
      <c r="O26" s="134">
        <v>88.87</v>
      </c>
      <c r="P26" s="134">
        <v>100.84</v>
      </c>
      <c r="Q26" s="134">
        <v>113.93</v>
      </c>
      <c r="R26" s="134">
        <v>102.23</v>
      </c>
      <c r="S26" s="134">
        <v>70.911900000000003</v>
      </c>
      <c r="T26" s="134">
        <v>79.760099999999994</v>
      </c>
      <c r="U26" s="134">
        <v>73.513000000000005</v>
      </c>
      <c r="V26" s="134">
        <v>68.967500000000001</v>
      </c>
      <c r="W26" s="134">
        <v>61.122300000000003</v>
      </c>
      <c r="X26" s="134">
        <v>41.838299999999997</v>
      </c>
      <c r="Y26" s="134">
        <v>44.162799999999997</v>
      </c>
      <c r="Z26" s="134">
        <v>42.944899999999997</v>
      </c>
      <c r="AA26" s="134">
        <v>29.5562</v>
      </c>
      <c r="AB26" s="134">
        <v>50.096400000000003</v>
      </c>
    </row>
    <row r="27" spans="1:28" ht="12.5" x14ac:dyDescent="0.25">
      <c r="A27" s="404"/>
      <c r="B27" s="404"/>
      <c r="C27" s="404"/>
      <c r="D27" s="89" t="s">
        <v>29</v>
      </c>
      <c r="E27" s="489"/>
      <c r="F27" s="404"/>
      <c r="G27" s="404"/>
      <c r="H27" s="404"/>
      <c r="I27" s="450">
        <v>64.69</v>
      </c>
      <c r="J27" s="134">
        <v>75.69</v>
      </c>
      <c r="K27" s="134">
        <v>74.84</v>
      </c>
      <c r="L27" s="134">
        <v>56.56</v>
      </c>
      <c r="M27" s="134">
        <v>51.32</v>
      </c>
      <c r="N27" s="134">
        <v>76.87</v>
      </c>
      <c r="O27" s="134">
        <v>64.41</v>
      </c>
      <c r="P27" s="134">
        <v>73.790000000000006</v>
      </c>
      <c r="Q27" s="134">
        <v>79.260000000000005</v>
      </c>
      <c r="R27" s="134">
        <v>90.2</v>
      </c>
      <c r="S27" s="134">
        <v>69.23</v>
      </c>
      <c r="T27" s="134">
        <v>78.22</v>
      </c>
      <c r="U27" s="134">
        <v>71.150000000000006</v>
      </c>
      <c r="V27" s="134">
        <v>67.25</v>
      </c>
      <c r="W27" s="134">
        <v>60.05</v>
      </c>
      <c r="X27" s="134">
        <v>41.58</v>
      </c>
      <c r="Y27" s="134">
        <v>44.39</v>
      </c>
      <c r="Z27" s="134">
        <v>43.38</v>
      </c>
      <c r="AA27" s="134">
        <v>29.86</v>
      </c>
      <c r="AB27" s="134">
        <v>48.1</v>
      </c>
    </row>
    <row r="28" spans="1:28" ht="14" thickBot="1" x14ac:dyDescent="0.3">
      <c r="A28" s="196">
        <v>66.11</v>
      </c>
      <c r="B28" s="197">
        <v>65.37</v>
      </c>
      <c r="C28" s="197">
        <v>73.27</v>
      </c>
      <c r="D28" s="82" t="s">
        <v>201</v>
      </c>
      <c r="E28" s="196">
        <v>71.150000000000006</v>
      </c>
      <c r="F28" s="197">
        <v>70.75</v>
      </c>
      <c r="G28" s="197">
        <v>75</v>
      </c>
      <c r="H28" s="197">
        <v>73.27</v>
      </c>
      <c r="I28" s="451">
        <v>71.8</v>
      </c>
      <c r="J28" s="197">
        <v>73.510000000000005</v>
      </c>
      <c r="K28" s="197">
        <v>75.88</v>
      </c>
      <c r="L28" s="197">
        <v>67.62</v>
      </c>
      <c r="M28" s="197">
        <v>70.319999999999993</v>
      </c>
      <c r="N28" s="197">
        <v>87.23</v>
      </c>
      <c r="O28" s="197">
        <v>77.84</v>
      </c>
      <c r="P28" s="197">
        <v>89.14</v>
      </c>
      <c r="Q28" s="197">
        <v>101.62</v>
      </c>
      <c r="R28" s="197">
        <v>80.34</v>
      </c>
      <c r="S28" s="197">
        <v>60.29</v>
      </c>
      <c r="T28" s="197">
        <v>69.94</v>
      </c>
      <c r="U28" s="197">
        <v>62.83</v>
      </c>
      <c r="V28" s="197">
        <v>58.38</v>
      </c>
      <c r="W28" s="197">
        <v>50.92</v>
      </c>
      <c r="X28" s="197">
        <v>34.51</v>
      </c>
      <c r="Y28" s="197">
        <v>37.22</v>
      </c>
      <c r="Z28" s="197">
        <v>36.29</v>
      </c>
      <c r="AA28" s="197">
        <v>24.45</v>
      </c>
      <c r="AB28" s="197">
        <v>40.6</v>
      </c>
    </row>
    <row r="29" spans="1:28" ht="14.5" thickTop="1" x14ac:dyDescent="0.3">
      <c r="A29" s="44" t="s">
        <v>202</v>
      </c>
      <c r="B29" s="44"/>
      <c r="H29" s="44"/>
      <c r="J29" s="44"/>
    </row>
    <row r="30" spans="1:28" ht="14" x14ac:dyDescent="0.3">
      <c r="A30" s="44" t="s">
        <v>203</v>
      </c>
      <c r="B30" s="44"/>
      <c r="H30" s="44"/>
      <c r="J30" s="44"/>
      <c r="P30" s="5"/>
      <c r="Q30" s="5"/>
      <c r="R30" s="5"/>
      <c r="S30" s="5"/>
      <c r="T30" s="5"/>
      <c r="U30" s="5"/>
      <c r="V30" s="5"/>
      <c r="W30" s="5"/>
      <c r="X30" s="5"/>
      <c r="Y30" s="5"/>
      <c r="Z30" s="5"/>
      <c r="AA30" s="5"/>
      <c r="AB30" s="5"/>
    </row>
    <row r="31" spans="1:28" ht="12" x14ac:dyDescent="0.3">
      <c r="A31" s="199" t="s">
        <v>204</v>
      </c>
      <c r="B31" s="44"/>
      <c r="H31" s="44"/>
      <c r="J31" s="44"/>
    </row>
    <row r="32" spans="1:28" ht="14" x14ac:dyDescent="0.3">
      <c r="A32" s="44" t="s">
        <v>205</v>
      </c>
      <c r="B32" s="44"/>
      <c r="H32" s="44"/>
      <c r="J32" s="44"/>
      <c r="P32" s="5"/>
      <c r="Q32" s="5"/>
      <c r="R32" s="5"/>
      <c r="S32" s="5"/>
      <c r="T32" s="5"/>
      <c r="U32" s="5"/>
      <c r="V32" s="5"/>
      <c r="W32" s="5"/>
      <c r="X32" s="5"/>
      <c r="Y32" s="5"/>
      <c r="Z32" s="5"/>
      <c r="AA32" s="5"/>
      <c r="AB32" s="5"/>
    </row>
    <row r="33" spans="1:28" ht="13" x14ac:dyDescent="0.3">
      <c r="A33" s="44"/>
      <c r="B33" s="44"/>
      <c r="H33" s="44"/>
      <c r="J33" s="44"/>
      <c r="P33" s="5"/>
      <c r="Q33" s="5"/>
      <c r="R33" s="5"/>
      <c r="S33" s="5"/>
      <c r="T33" s="5"/>
      <c r="U33" s="5"/>
      <c r="V33" s="5"/>
      <c r="W33" s="5"/>
      <c r="X33" s="5"/>
      <c r="Y33" s="5"/>
      <c r="Z33" s="5"/>
      <c r="AA33" s="5"/>
      <c r="AB33" s="5"/>
    </row>
    <row r="34" spans="1:28" ht="13" x14ac:dyDescent="0.3">
      <c r="C34" s="42"/>
      <c r="D34" s="42" t="s">
        <v>193</v>
      </c>
      <c r="E34" s="42"/>
      <c r="F34" s="452"/>
      <c r="G34" s="452"/>
      <c r="I34" s="452"/>
      <c r="K34" s="42"/>
      <c r="L34" s="42"/>
      <c r="M34" s="42"/>
      <c r="N34" s="42"/>
      <c r="O34" s="42"/>
      <c r="P34" s="42"/>
      <c r="Q34" s="42"/>
      <c r="R34" s="42"/>
      <c r="S34" s="42"/>
      <c r="T34" s="42"/>
      <c r="U34" s="42"/>
      <c r="V34" s="42"/>
      <c r="X34" s="42"/>
      <c r="Y34" s="42"/>
      <c r="Z34" s="42"/>
      <c r="AA34" s="42"/>
      <c r="AB34" s="42"/>
    </row>
    <row r="35" spans="1:28" x14ac:dyDescent="0.25">
      <c r="C35" s="45"/>
      <c r="D35" s="45"/>
      <c r="E35" s="45"/>
      <c r="F35" s="453"/>
      <c r="G35" s="453"/>
      <c r="I35" s="453"/>
      <c r="K35" s="45"/>
      <c r="L35" s="45"/>
      <c r="M35" s="45"/>
      <c r="N35" s="45"/>
      <c r="O35" s="45"/>
      <c r="P35" s="45"/>
      <c r="Q35" s="45"/>
      <c r="R35" s="45"/>
      <c r="S35" s="45"/>
      <c r="T35" s="45"/>
      <c r="U35" s="45"/>
      <c r="V35" s="45"/>
      <c r="X35" s="45"/>
      <c r="Y35" s="45"/>
      <c r="Z35" s="45"/>
      <c r="AA35" s="45"/>
      <c r="AB35" s="45"/>
    </row>
    <row r="36" spans="1:28" s="41" customFormat="1" ht="12" thickBot="1" x14ac:dyDescent="0.3">
      <c r="A36" s="18" t="str">
        <f>A4</f>
        <v>Q1/25</v>
      </c>
      <c r="B36" s="193" t="str">
        <f>B4</f>
        <v>Q4/24</v>
      </c>
      <c r="C36" s="19" t="str">
        <f>C4</f>
        <v>Q1/24</v>
      </c>
      <c r="D36" s="43" t="s">
        <v>1</v>
      </c>
      <c r="E36" s="18">
        <f>E4</f>
        <v>2024</v>
      </c>
      <c r="F36" s="240" t="str">
        <f t="shared" ref="F36:P36" si="1">F4</f>
        <v>Q3/24</v>
      </c>
      <c r="G36" s="193" t="str">
        <f>G4</f>
        <v>Q2/24</v>
      </c>
      <c r="H36" s="193" t="str">
        <f>H4</f>
        <v>Q1/24</v>
      </c>
      <c r="I36" s="240">
        <f t="shared" si="1"/>
        <v>2023</v>
      </c>
      <c r="J36" s="193" t="str">
        <f>J4</f>
        <v>Q4/23</v>
      </c>
      <c r="K36" s="19" t="str">
        <f t="shared" si="1"/>
        <v>Q3/23</v>
      </c>
      <c r="L36" s="19" t="str">
        <f t="shared" si="1"/>
        <v>Q2/23</v>
      </c>
      <c r="M36" s="193" t="str">
        <f t="shared" si="1"/>
        <v>Q1/23</v>
      </c>
      <c r="N36" s="19">
        <f t="shared" si="1"/>
        <v>2022</v>
      </c>
      <c r="O36" s="19" t="str">
        <f t="shared" si="1"/>
        <v>Q4/22</v>
      </c>
      <c r="P36" s="19" t="str">
        <f t="shared" si="1"/>
        <v>Q3/22</v>
      </c>
      <c r="Q36" s="19" t="s">
        <v>199</v>
      </c>
      <c r="R36" s="19" t="s">
        <v>185</v>
      </c>
      <c r="S36" s="19">
        <v>2021</v>
      </c>
      <c r="T36" s="19" t="s">
        <v>181</v>
      </c>
      <c r="U36" s="19" t="s">
        <v>179</v>
      </c>
      <c r="V36" s="19" t="s">
        <v>178</v>
      </c>
      <c r="W36" s="19" t="s">
        <v>173</v>
      </c>
      <c r="X36" s="19">
        <v>2020</v>
      </c>
      <c r="Y36" s="19" t="s">
        <v>168</v>
      </c>
      <c r="Z36" s="19" t="s">
        <v>165</v>
      </c>
      <c r="AA36" s="19" t="s">
        <v>164</v>
      </c>
      <c r="AB36" s="19" t="s">
        <v>152</v>
      </c>
    </row>
    <row r="37" spans="1:28" ht="25.5" thickTop="1" x14ac:dyDescent="0.25">
      <c r="A37" s="84">
        <v>619</v>
      </c>
      <c r="B37" s="133">
        <v>567</v>
      </c>
      <c r="C37" s="133">
        <v>679</v>
      </c>
      <c r="D37" s="209" t="s">
        <v>166</v>
      </c>
      <c r="E37" s="84">
        <v>3166</v>
      </c>
      <c r="F37" s="133">
        <v>991</v>
      </c>
      <c r="G37" s="133">
        <v>930</v>
      </c>
      <c r="H37" s="133">
        <v>679</v>
      </c>
      <c r="I37" s="446">
        <v>3194</v>
      </c>
      <c r="J37" s="133">
        <v>934</v>
      </c>
      <c r="K37" s="133">
        <v>1172</v>
      </c>
      <c r="L37" s="133">
        <v>305</v>
      </c>
      <c r="M37" s="133">
        <v>783</v>
      </c>
      <c r="N37" s="133">
        <v>4773</v>
      </c>
      <c r="O37" s="133">
        <v>1058</v>
      </c>
      <c r="P37" s="133">
        <v>1522</v>
      </c>
      <c r="Q37" s="133">
        <v>1379</v>
      </c>
      <c r="R37" s="133">
        <v>814</v>
      </c>
      <c r="S37" s="133">
        <v>2810.2597277067002</v>
      </c>
      <c r="T37" s="133">
        <v>738.97429805713227</v>
      </c>
      <c r="U37" s="133">
        <v>972.15496699205187</v>
      </c>
      <c r="V37" s="133">
        <v>599.54671728017775</v>
      </c>
      <c r="W37" s="133">
        <v>499.58374537733835</v>
      </c>
      <c r="X37" s="133">
        <v>2204</v>
      </c>
      <c r="Y37" s="133">
        <v>462</v>
      </c>
      <c r="Z37" s="133">
        <v>559</v>
      </c>
      <c r="AA37" s="133">
        <v>481</v>
      </c>
      <c r="AB37" s="133">
        <v>701</v>
      </c>
    </row>
    <row r="38" spans="1:28" x14ac:dyDescent="0.25">
      <c r="A38" s="113">
        <v>395</v>
      </c>
      <c r="B38" s="88">
        <v>430</v>
      </c>
      <c r="C38" s="88">
        <v>484</v>
      </c>
      <c r="D38" s="145" t="s">
        <v>86</v>
      </c>
      <c r="E38" s="113">
        <v>2438</v>
      </c>
      <c r="F38" s="88">
        <v>792</v>
      </c>
      <c r="G38" s="88">
        <v>732</v>
      </c>
      <c r="H38" s="88">
        <v>484</v>
      </c>
      <c r="I38" s="454">
        <v>2480</v>
      </c>
      <c r="J38" s="88">
        <v>729</v>
      </c>
      <c r="K38" s="88">
        <v>993</v>
      </c>
      <c r="L38" s="88">
        <v>142</v>
      </c>
      <c r="M38" s="88">
        <v>616</v>
      </c>
      <c r="N38" s="88">
        <v>4019</v>
      </c>
      <c r="O38" s="88">
        <v>861</v>
      </c>
      <c r="P38" s="142">
        <v>1334</v>
      </c>
      <c r="Q38" s="142">
        <v>1197</v>
      </c>
      <c r="R38" s="142">
        <v>626</v>
      </c>
      <c r="S38" s="142">
        <v>2041</v>
      </c>
      <c r="T38" s="142">
        <v>550</v>
      </c>
      <c r="U38" s="142">
        <v>781</v>
      </c>
      <c r="V38" s="142">
        <v>403</v>
      </c>
      <c r="W38" s="142">
        <v>308</v>
      </c>
      <c r="X38" s="142">
        <v>1454</v>
      </c>
      <c r="Y38" s="142">
        <v>275</v>
      </c>
      <c r="Z38" s="142">
        <v>373</v>
      </c>
      <c r="AA38" s="142">
        <v>292</v>
      </c>
      <c r="AB38" s="142">
        <v>514</v>
      </c>
    </row>
    <row r="39" spans="1:28" x14ac:dyDescent="0.25">
      <c r="A39" s="367">
        <v>41</v>
      </c>
      <c r="B39" s="369">
        <v>-53</v>
      </c>
      <c r="C39" s="454">
        <v>-86</v>
      </c>
      <c r="D39" s="123" t="s">
        <v>108</v>
      </c>
      <c r="E39" s="367">
        <v>-132</v>
      </c>
      <c r="F39" s="454">
        <v>-23</v>
      </c>
      <c r="G39" s="88">
        <v>29</v>
      </c>
      <c r="H39" s="454">
        <v>-86</v>
      </c>
      <c r="I39" s="454">
        <v>-92</v>
      </c>
      <c r="J39" s="454">
        <v>-45</v>
      </c>
      <c r="K39" s="454">
        <v>-40</v>
      </c>
      <c r="L39" s="454">
        <v>-21</v>
      </c>
      <c r="M39" s="454">
        <v>14</v>
      </c>
      <c r="N39" s="454">
        <v>-64</v>
      </c>
      <c r="O39" s="454">
        <v>36</v>
      </c>
      <c r="P39" s="454">
        <v>-146</v>
      </c>
      <c r="Q39" s="454">
        <v>71</v>
      </c>
      <c r="R39" s="454">
        <v>-26</v>
      </c>
      <c r="S39" s="454">
        <v>141.88985760135995</v>
      </c>
      <c r="T39" s="454">
        <v>87.877012161359929</v>
      </c>
      <c r="U39" s="454">
        <v>22.821086812202029</v>
      </c>
      <c r="V39" s="454">
        <v>26.191363486117989</v>
      </c>
      <c r="W39" s="454">
        <v>5.0003951416800021</v>
      </c>
      <c r="X39" s="454">
        <v>49</v>
      </c>
      <c r="Y39" s="454">
        <v>21</v>
      </c>
      <c r="Z39" s="454">
        <v>3</v>
      </c>
      <c r="AA39" s="454">
        <v>-3</v>
      </c>
      <c r="AB39" s="454">
        <v>27</v>
      </c>
    </row>
    <row r="40" spans="1:28" x14ac:dyDescent="0.25">
      <c r="A40" s="367">
        <v>-27</v>
      </c>
      <c r="B40" s="369">
        <v>80</v>
      </c>
      <c r="C40" s="88">
        <v>19</v>
      </c>
      <c r="D40" s="145" t="s">
        <v>66</v>
      </c>
      <c r="E40" s="367">
        <v>-67</v>
      </c>
      <c r="F40" s="454">
        <v>-184</v>
      </c>
      <c r="G40" s="88">
        <v>18</v>
      </c>
      <c r="H40" s="88">
        <v>19</v>
      </c>
      <c r="I40" s="454">
        <v>-70</v>
      </c>
      <c r="J40" s="454">
        <v>-49</v>
      </c>
      <c r="K40" s="454">
        <v>111</v>
      </c>
      <c r="L40" s="454">
        <v>-31</v>
      </c>
      <c r="M40" s="454">
        <v>-101</v>
      </c>
      <c r="N40" s="454">
        <v>122</v>
      </c>
      <c r="O40" s="454">
        <v>-164</v>
      </c>
      <c r="P40" s="454">
        <v>-143</v>
      </c>
      <c r="Q40" s="454">
        <v>322</v>
      </c>
      <c r="R40" s="454">
        <v>107</v>
      </c>
      <c r="S40" s="454">
        <v>481</v>
      </c>
      <c r="T40" s="454">
        <v>122</v>
      </c>
      <c r="U40" s="454">
        <v>102</v>
      </c>
      <c r="V40" s="454">
        <v>83</v>
      </c>
      <c r="W40" s="454">
        <v>174</v>
      </c>
      <c r="X40" s="454">
        <v>-442</v>
      </c>
      <c r="Y40" s="454">
        <v>42</v>
      </c>
      <c r="Z40" s="454">
        <v>9</v>
      </c>
      <c r="AA40" s="454">
        <v>-9</v>
      </c>
      <c r="AB40" s="454">
        <v>-484</v>
      </c>
    </row>
    <row r="41" spans="1:28" s="217" customFormat="1" x14ac:dyDescent="0.25">
      <c r="A41" s="113">
        <v>409</v>
      </c>
      <c r="B41" s="88">
        <v>457</v>
      </c>
      <c r="C41" s="88">
        <v>417</v>
      </c>
      <c r="D41" s="218" t="s">
        <v>84</v>
      </c>
      <c r="E41" s="113">
        <v>2238</v>
      </c>
      <c r="F41" s="88">
        <v>585</v>
      </c>
      <c r="G41" s="88">
        <v>780</v>
      </c>
      <c r="H41" s="88">
        <v>417</v>
      </c>
      <c r="I41" s="454">
        <v>2318</v>
      </c>
      <c r="J41" s="88">
        <v>635</v>
      </c>
      <c r="K41" s="88">
        <v>1064</v>
      </c>
      <c r="L41" s="180">
        <v>89</v>
      </c>
      <c r="M41" s="180">
        <v>529</v>
      </c>
      <c r="N41" s="180">
        <v>4076</v>
      </c>
      <c r="O41" s="180">
        <v>734</v>
      </c>
      <c r="P41" s="142">
        <v>1045</v>
      </c>
      <c r="Q41" s="142">
        <v>1590</v>
      </c>
      <c r="R41" s="142">
        <v>707</v>
      </c>
      <c r="S41" s="142">
        <v>2663.18</v>
      </c>
      <c r="T41" s="142">
        <v>759.83</v>
      </c>
      <c r="U41" s="142">
        <v>905.66</v>
      </c>
      <c r="V41" s="142">
        <v>511.36</v>
      </c>
      <c r="W41" s="142">
        <v>486.33</v>
      </c>
      <c r="X41" s="142">
        <v>1060</v>
      </c>
      <c r="Y41" s="142">
        <v>338</v>
      </c>
      <c r="Z41" s="142">
        <v>385</v>
      </c>
      <c r="AA41" s="142">
        <v>281</v>
      </c>
      <c r="AB41" s="142">
        <v>57</v>
      </c>
    </row>
    <row r="42" spans="1:28" s="217" customFormat="1" ht="12" thickBot="1" x14ac:dyDescent="0.3">
      <c r="A42" s="169">
        <v>286</v>
      </c>
      <c r="B42" s="186">
        <v>685</v>
      </c>
      <c r="C42" s="186">
        <v>154</v>
      </c>
      <c r="D42" s="216" t="s">
        <v>105</v>
      </c>
      <c r="E42" s="169">
        <v>1573</v>
      </c>
      <c r="F42" s="186">
        <v>291</v>
      </c>
      <c r="G42" s="186">
        <v>442</v>
      </c>
      <c r="H42" s="186">
        <v>154</v>
      </c>
      <c r="I42" s="455">
        <v>1955</v>
      </c>
      <c r="J42" s="186">
        <v>414</v>
      </c>
      <c r="K42" s="186">
        <v>394</v>
      </c>
      <c r="L42" s="186">
        <v>767</v>
      </c>
      <c r="M42" s="186">
        <v>380</v>
      </c>
      <c r="N42" s="186">
        <v>835</v>
      </c>
      <c r="O42" s="186">
        <v>359</v>
      </c>
      <c r="P42" s="214">
        <v>215</v>
      </c>
      <c r="Q42" s="214">
        <v>141</v>
      </c>
      <c r="R42" s="214">
        <v>121</v>
      </c>
      <c r="S42" s="214">
        <v>765.95944166328684</v>
      </c>
      <c r="T42" s="214">
        <v>433.98693063613933</v>
      </c>
      <c r="U42" s="214">
        <v>133.76373069004242</v>
      </c>
      <c r="V42" s="214">
        <v>142.62516718597675</v>
      </c>
      <c r="W42" s="214">
        <v>55.583613151128333</v>
      </c>
      <c r="X42" s="214">
        <v>793</v>
      </c>
      <c r="Y42" s="214">
        <v>193</v>
      </c>
      <c r="Z42" s="214">
        <v>184</v>
      </c>
      <c r="AA42" s="214">
        <v>122</v>
      </c>
      <c r="AB42" s="214">
        <v>295</v>
      </c>
    </row>
    <row r="43" spans="1:28" ht="12" thickTop="1" x14ac:dyDescent="0.25">
      <c r="A43" s="28"/>
      <c r="B43" s="28"/>
      <c r="C43" s="28"/>
      <c r="D43" s="125"/>
      <c r="E43" s="28"/>
      <c r="F43" s="143"/>
      <c r="G43" s="143"/>
      <c r="H43" s="28"/>
      <c r="I43" s="143"/>
      <c r="J43" s="28"/>
      <c r="K43" s="28"/>
      <c r="L43" s="28"/>
      <c r="M43" s="28"/>
      <c r="N43" s="28"/>
      <c r="O43" s="28"/>
      <c r="P43" s="28"/>
      <c r="Q43" s="28"/>
      <c r="R43" s="28"/>
      <c r="S43" s="28"/>
      <c r="T43" s="28"/>
      <c r="U43" s="28"/>
      <c r="V43" s="28"/>
      <c r="W43" s="28"/>
      <c r="X43" s="28"/>
      <c r="Y43" s="28"/>
      <c r="Z43" s="28"/>
      <c r="AA43" s="28"/>
      <c r="AB43" s="28"/>
    </row>
    <row r="44" spans="1:28" ht="12.5" x14ac:dyDescent="0.25">
      <c r="D44" s="46"/>
    </row>
    <row r="45" spans="1:28" s="41" customFormat="1" ht="12" thickBot="1" x14ac:dyDescent="0.3">
      <c r="A45" s="18" t="str">
        <f>A4</f>
        <v>Q1/25</v>
      </c>
      <c r="B45" s="19" t="str">
        <f>B4</f>
        <v>Q4/24</v>
      </c>
      <c r="C45" s="19" t="str">
        <f>C4</f>
        <v>Q1/24</v>
      </c>
      <c r="D45" s="81" t="s">
        <v>2</v>
      </c>
      <c r="E45" s="18">
        <f>E4</f>
        <v>2024</v>
      </c>
      <c r="F45" s="240" t="str">
        <f t="shared" ref="F45:P45" si="2">F4</f>
        <v>Q3/24</v>
      </c>
      <c r="G45" s="19" t="str">
        <f>G4</f>
        <v>Q2/24</v>
      </c>
      <c r="H45" s="19" t="str">
        <f>H4</f>
        <v>Q1/24</v>
      </c>
      <c r="I45" s="240">
        <f t="shared" si="2"/>
        <v>2023</v>
      </c>
      <c r="J45" s="19" t="str">
        <f>J4</f>
        <v>Q4/23</v>
      </c>
      <c r="K45" s="19" t="str">
        <f t="shared" si="2"/>
        <v>Q3/23</v>
      </c>
      <c r="L45" s="19" t="str">
        <f t="shared" si="2"/>
        <v>Q2/23</v>
      </c>
      <c r="M45" s="19" t="str">
        <f t="shared" si="2"/>
        <v>Q1/23</v>
      </c>
      <c r="N45" s="19">
        <f t="shared" si="2"/>
        <v>2022</v>
      </c>
      <c r="O45" s="19" t="str">
        <f t="shared" si="2"/>
        <v>Q4/22</v>
      </c>
      <c r="P45" s="19" t="str">
        <f t="shared" si="2"/>
        <v>Q3/22</v>
      </c>
      <c r="Q45" s="19" t="s">
        <v>199</v>
      </c>
      <c r="R45" s="19" t="s">
        <v>185</v>
      </c>
      <c r="S45" s="19">
        <v>2021</v>
      </c>
      <c r="T45" s="19" t="s">
        <v>181</v>
      </c>
      <c r="U45" s="19" t="s">
        <v>179</v>
      </c>
      <c r="V45" s="19" t="s">
        <v>178</v>
      </c>
      <c r="W45" s="19" t="s">
        <v>173</v>
      </c>
      <c r="X45" s="19">
        <v>2020</v>
      </c>
      <c r="Y45" s="19" t="s">
        <v>168</v>
      </c>
      <c r="Z45" s="19" t="s">
        <v>165</v>
      </c>
      <c r="AA45" s="19" t="s">
        <v>164</v>
      </c>
      <c r="AB45" s="19" t="s">
        <v>152</v>
      </c>
    </row>
    <row r="46" spans="1:28" ht="14" thickTop="1" x14ac:dyDescent="0.25">
      <c r="A46" s="210">
        <v>8.23</v>
      </c>
      <c r="B46" s="211">
        <v>7.39</v>
      </c>
      <c r="C46" s="211">
        <v>12.56</v>
      </c>
      <c r="D46" s="79" t="s">
        <v>136</v>
      </c>
      <c r="E46" s="210">
        <v>9.15</v>
      </c>
      <c r="F46" s="211">
        <v>7.1</v>
      </c>
      <c r="G46" s="211">
        <v>9.66</v>
      </c>
      <c r="H46" s="211">
        <v>12.56</v>
      </c>
      <c r="I46" s="456">
        <v>13.96</v>
      </c>
      <c r="J46" s="211">
        <v>10.79</v>
      </c>
      <c r="K46" s="211">
        <v>16.809999999999999</v>
      </c>
      <c r="L46" s="211">
        <v>11.17</v>
      </c>
      <c r="M46" s="211">
        <v>16.61</v>
      </c>
      <c r="N46" s="211">
        <v>16.59</v>
      </c>
      <c r="O46" s="211">
        <v>18.79</v>
      </c>
      <c r="P46" s="90">
        <v>17.100000000000001</v>
      </c>
      <c r="Q46" s="90">
        <v>24.44</v>
      </c>
      <c r="R46" s="90">
        <v>18.309999999999999</v>
      </c>
      <c r="S46" s="90">
        <v>5.47</v>
      </c>
      <c r="T46" s="90">
        <v>7.52</v>
      </c>
      <c r="U46" s="90">
        <v>7.19</v>
      </c>
      <c r="V46" s="90">
        <v>4.2699999999999996</v>
      </c>
      <c r="W46" s="90">
        <v>2.8</v>
      </c>
      <c r="X46" s="90">
        <v>2.89</v>
      </c>
      <c r="Y46" s="211">
        <v>2</v>
      </c>
      <c r="Z46" s="90">
        <v>0.94</v>
      </c>
      <c r="AA46" s="90">
        <v>1.85</v>
      </c>
      <c r="AB46" s="90">
        <v>6.75</v>
      </c>
    </row>
    <row r="47" spans="1:28" ht="13.5" x14ac:dyDescent="0.25">
      <c r="A47" s="91">
        <v>1.1599999999999999</v>
      </c>
      <c r="B47" s="134">
        <v>1.2</v>
      </c>
      <c r="C47" s="134">
        <v>1.1100000000000001</v>
      </c>
      <c r="D47" s="89" t="s">
        <v>138</v>
      </c>
      <c r="E47" s="91">
        <v>4.71</v>
      </c>
      <c r="F47" s="134">
        <v>1.21</v>
      </c>
      <c r="G47" s="134">
        <v>1.19</v>
      </c>
      <c r="H47" s="134">
        <v>1.1100000000000001</v>
      </c>
      <c r="I47" s="450">
        <v>3.84</v>
      </c>
      <c r="J47" s="134">
        <v>1.1599999999999999</v>
      </c>
      <c r="K47" s="134">
        <v>1.1499999999999999</v>
      </c>
      <c r="L47" s="134">
        <v>0.38</v>
      </c>
      <c r="M47" s="134">
        <v>1.1499999999999999</v>
      </c>
      <c r="N47" s="134">
        <v>4.59</v>
      </c>
      <c r="O47" s="134">
        <v>1.19</v>
      </c>
      <c r="P47" s="134">
        <v>1.19</v>
      </c>
      <c r="Q47" s="134">
        <v>1.04</v>
      </c>
      <c r="R47" s="134">
        <v>1.1599999999999999</v>
      </c>
      <c r="S47" s="134">
        <v>4.74</v>
      </c>
      <c r="T47" s="134">
        <v>1.23</v>
      </c>
      <c r="U47" s="134">
        <v>1.24</v>
      </c>
      <c r="V47" s="134">
        <v>1.1299999999999999</v>
      </c>
      <c r="W47" s="134">
        <v>1.1399999999999999</v>
      </c>
      <c r="X47" s="134">
        <v>4.5</v>
      </c>
      <c r="Y47" s="134">
        <v>1.18</v>
      </c>
      <c r="Z47" s="134">
        <v>1.05</v>
      </c>
      <c r="AA47" s="134">
        <v>1.0900000000000001</v>
      </c>
      <c r="AB47" s="134">
        <v>1.17</v>
      </c>
    </row>
    <row r="48" spans="1:28" x14ac:dyDescent="0.25">
      <c r="A48" s="85">
        <v>98</v>
      </c>
      <c r="B48" s="86">
        <v>98</v>
      </c>
      <c r="C48" s="86">
        <v>93</v>
      </c>
      <c r="D48" s="89" t="s">
        <v>111</v>
      </c>
      <c r="E48" s="85">
        <v>97</v>
      </c>
      <c r="F48" s="86">
        <v>99</v>
      </c>
      <c r="G48" s="86">
        <v>98</v>
      </c>
      <c r="H48" s="86">
        <v>93</v>
      </c>
      <c r="I48" s="175">
        <v>80</v>
      </c>
      <c r="J48" s="86">
        <v>95</v>
      </c>
      <c r="K48" s="86">
        <v>95</v>
      </c>
      <c r="L48" s="86">
        <v>31</v>
      </c>
      <c r="M48" s="86">
        <v>98</v>
      </c>
      <c r="N48" s="86">
        <v>95</v>
      </c>
      <c r="O48" s="86">
        <v>99</v>
      </c>
      <c r="P48" s="86">
        <v>99</v>
      </c>
      <c r="Q48" s="86">
        <v>86</v>
      </c>
      <c r="R48" s="86">
        <v>98</v>
      </c>
      <c r="S48" s="86">
        <v>97</v>
      </c>
      <c r="T48" s="86">
        <v>101</v>
      </c>
      <c r="U48" s="86">
        <v>100</v>
      </c>
      <c r="V48" s="86">
        <v>91</v>
      </c>
      <c r="W48" s="86">
        <v>95</v>
      </c>
      <c r="X48" s="86">
        <v>92</v>
      </c>
      <c r="Y48" s="86">
        <v>96</v>
      </c>
      <c r="Z48" s="86">
        <v>86</v>
      </c>
      <c r="AA48" s="86">
        <v>89</v>
      </c>
      <c r="AB48" s="86">
        <v>96</v>
      </c>
    </row>
    <row r="49" spans="1:29" ht="13.5" x14ac:dyDescent="0.25">
      <c r="A49" s="91">
        <v>1.2</v>
      </c>
      <c r="B49" s="134">
        <v>1.44</v>
      </c>
      <c r="C49" s="134">
        <v>1.29</v>
      </c>
      <c r="D49" s="89" t="s">
        <v>210</v>
      </c>
      <c r="E49" s="91">
        <v>5.75</v>
      </c>
      <c r="F49" s="134">
        <v>1.54</v>
      </c>
      <c r="G49" s="134">
        <v>1.48</v>
      </c>
      <c r="H49" s="134">
        <v>1.29</v>
      </c>
      <c r="I49" s="450">
        <v>5.45</v>
      </c>
      <c r="J49" s="134">
        <v>1.51</v>
      </c>
      <c r="K49" s="134">
        <v>1.51</v>
      </c>
      <c r="L49" s="134">
        <v>1.19</v>
      </c>
      <c r="M49" s="134">
        <v>1.24</v>
      </c>
      <c r="N49" s="134">
        <v>5.52</v>
      </c>
      <c r="O49" s="134">
        <v>1.49</v>
      </c>
      <c r="P49" s="134">
        <v>1.51</v>
      </c>
      <c r="Q49" s="134">
        <v>1.32</v>
      </c>
      <c r="R49" s="134">
        <v>1.21</v>
      </c>
      <c r="S49" s="134">
        <v>5.34</v>
      </c>
      <c r="T49" s="134">
        <v>1.41</v>
      </c>
      <c r="U49" s="134">
        <v>1.54</v>
      </c>
      <c r="V49" s="134">
        <v>1.24</v>
      </c>
      <c r="W49" s="134">
        <v>1.1499999999999999</v>
      </c>
      <c r="X49" s="134">
        <v>4.99</v>
      </c>
      <c r="Y49" s="134">
        <v>1.27</v>
      </c>
      <c r="Z49" s="134">
        <v>1.38</v>
      </c>
      <c r="AA49" s="134">
        <v>1.1499999999999999</v>
      </c>
      <c r="AB49" s="134">
        <v>1.2</v>
      </c>
    </row>
    <row r="50" spans="1:29" x14ac:dyDescent="0.25">
      <c r="A50" s="718">
        <v>0.32800000000000001</v>
      </c>
      <c r="B50" s="735">
        <v>0.35638875528999997</v>
      </c>
      <c r="C50" s="258">
        <v>0.31</v>
      </c>
      <c r="D50" s="106" t="s">
        <v>113</v>
      </c>
      <c r="E50" s="718">
        <v>1.4575910750500001</v>
      </c>
      <c r="F50" s="258">
        <v>0.37842697065000003</v>
      </c>
      <c r="G50" s="258">
        <v>0.41251635776000001</v>
      </c>
      <c r="H50" s="258">
        <v>0.31</v>
      </c>
      <c r="I50" s="457">
        <v>1.2529999999999999</v>
      </c>
      <c r="J50" s="258">
        <v>0.33600000000000002</v>
      </c>
      <c r="K50" s="258">
        <v>0.37623005369999996</v>
      </c>
      <c r="L50" s="258">
        <v>0.245</v>
      </c>
      <c r="M50" s="258">
        <v>0.29499999999999998</v>
      </c>
      <c r="N50" s="258">
        <v>1.38894590092</v>
      </c>
      <c r="O50" s="258">
        <v>0.35787528004000002</v>
      </c>
      <c r="P50" s="258">
        <v>0.38286718738999997</v>
      </c>
      <c r="Q50" s="258">
        <v>0.33808743348999992</v>
      </c>
      <c r="R50" s="258">
        <v>0.310116</v>
      </c>
      <c r="S50" s="258">
        <v>1.2829999999999999</v>
      </c>
      <c r="T50" s="258">
        <v>0.33500000000000002</v>
      </c>
      <c r="U50" s="258">
        <v>0.35099999999999998</v>
      </c>
      <c r="V50" s="258">
        <v>0.311</v>
      </c>
      <c r="W50" s="258">
        <v>0.28599999999999998</v>
      </c>
      <c r="X50" s="258">
        <v>1.2909999999999999</v>
      </c>
      <c r="Y50" s="258">
        <v>0.34899999999999998</v>
      </c>
      <c r="Z50" s="258">
        <v>0.33500000000000002</v>
      </c>
      <c r="AA50" s="258">
        <v>0.30599999999999999</v>
      </c>
      <c r="AB50" s="258">
        <v>0.30099999999999999</v>
      </c>
    </row>
    <row r="51" spans="1:29" x14ac:dyDescent="0.25">
      <c r="A51" s="718">
        <v>0.60699999999999998</v>
      </c>
      <c r="B51" s="735">
        <v>0.7181935065899997</v>
      </c>
      <c r="C51" s="258">
        <v>0.63100000000000001</v>
      </c>
      <c r="D51" s="106" t="s">
        <v>114</v>
      </c>
      <c r="E51" s="718">
        <v>2.8873113480399994</v>
      </c>
      <c r="F51" s="258">
        <v>0.79724107506999986</v>
      </c>
      <c r="G51" s="258">
        <v>0.7409079285600001</v>
      </c>
      <c r="H51" s="258">
        <v>0.63100000000000001</v>
      </c>
      <c r="I51" s="457">
        <v>2.9649999999999999</v>
      </c>
      <c r="J51" s="258">
        <v>0.78600000000000003</v>
      </c>
      <c r="K51" s="258">
        <v>0.8511916086300001</v>
      </c>
      <c r="L51" s="258">
        <v>0.70299999999999996</v>
      </c>
      <c r="M51" s="258">
        <v>0.625</v>
      </c>
      <c r="N51" s="258">
        <v>2.90654150092</v>
      </c>
      <c r="O51" s="258">
        <v>0.77481961522000009</v>
      </c>
      <c r="P51" s="258">
        <v>0.83025263794000004</v>
      </c>
      <c r="Q51" s="258">
        <v>0.67576324775999996</v>
      </c>
      <c r="R51" s="258">
        <v>0.62570599999999998</v>
      </c>
      <c r="S51" s="258">
        <v>2.7890000000000001</v>
      </c>
      <c r="T51" s="258">
        <v>0.72899999999999998</v>
      </c>
      <c r="U51" s="258">
        <v>0.82199999999999995</v>
      </c>
      <c r="V51" s="258">
        <v>0.66400000000000003</v>
      </c>
      <c r="W51" s="258">
        <v>0.57399999999999995</v>
      </c>
      <c r="X51" s="258">
        <v>2.5179999999999998</v>
      </c>
      <c r="Y51" s="258">
        <v>0.65200000000000002</v>
      </c>
      <c r="Z51" s="258">
        <v>0.73299999999999998</v>
      </c>
      <c r="AA51" s="258">
        <v>0.53400000000000003</v>
      </c>
      <c r="AB51" s="258">
        <v>0.59899999999999998</v>
      </c>
    </row>
    <row r="52" spans="1:29" x14ac:dyDescent="0.25">
      <c r="A52" s="718">
        <v>7.2999999999999995E-2</v>
      </c>
      <c r="B52" s="735">
        <v>8.2504913170000013E-2</v>
      </c>
      <c r="C52" s="258">
        <v>7.5999999999999998E-2</v>
      </c>
      <c r="D52" s="106" t="s">
        <v>115</v>
      </c>
      <c r="E52" s="718">
        <v>0.33804041668000001</v>
      </c>
      <c r="F52" s="258">
        <v>9.6084596180000023E-2</v>
      </c>
      <c r="G52" s="258">
        <v>8.3277751189999985E-2</v>
      </c>
      <c r="H52" s="258">
        <v>7.5999999999999998E-2</v>
      </c>
      <c r="I52" s="457">
        <v>0.30299999999999999</v>
      </c>
      <c r="J52" s="258">
        <v>7.8E-2</v>
      </c>
      <c r="K52" s="258">
        <v>8.3664881149999981E-2</v>
      </c>
      <c r="L52" s="258">
        <v>7.8E-2</v>
      </c>
      <c r="M52" s="258">
        <v>6.3E-2</v>
      </c>
      <c r="N52" s="258">
        <v>0.25708274150999999</v>
      </c>
      <c r="O52" s="258">
        <v>6.4933081189999978E-2</v>
      </c>
      <c r="P52" s="258">
        <v>8.4503415130000106E-2</v>
      </c>
      <c r="Q52" s="258">
        <v>6.7908990089999899E-2</v>
      </c>
      <c r="R52" s="258">
        <v>3.9737000000000001E-2</v>
      </c>
      <c r="S52" s="258">
        <v>0.16400000000000001</v>
      </c>
      <c r="T52" s="258">
        <v>4.8000000000000001E-2</v>
      </c>
      <c r="U52" s="258">
        <v>6.8000000000000005E-2</v>
      </c>
      <c r="V52" s="258">
        <v>3.2000000000000001E-2</v>
      </c>
      <c r="W52" s="258">
        <v>1.6E-2</v>
      </c>
      <c r="X52" s="258">
        <v>0.126</v>
      </c>
      <c r="Y52" s="258">
        <v>1.9E-2</v>
      </c>
      <c r="Z52" s="258">
        <v>3.4000000000000002E-2</v>
      </c>
      <c r="AA52" s="258">
        <v>1.4E-2</v>
      </c>
      <c r="AB52" s="258">
        <v>5.8999999999999997E-2</v>
      </c>
    </row>
    <row r="53" spans="1:29" x14ac:dyDescent="0.25">
      <c r="A53" s="718">
        <v>1.9E-2</v>
      </c>
      <c r="B53" s="735">
        <v>5.7663434149999991E-2</v>
      </c>
      <c r="C53" s="258">
        <v>5.3999999999999999E-2</v>
      </c>
      <c r="D53" s="106" t="s">
        <v>162</v>
      </c>
      <c r="E53" s="718">
        <v>0.20553295343</v>
      </c>
      <c r="F53" s="258">
        <v>4.918165E-2</v>
      </c>
      <c r="G53" s="258">
        <v>4.4985989909999996E-2</v>
      </c>
      <c r="H53" s="258">
        <v>5.3999999999999999E-2</v>
      </c>
      <c r="I53" s="457">
        <v>0.26200000000000001</v>
      </c>
      <c r="J53" s="258">
        <v>9.1999999999999998E-2</v>
      </c>
      <c r="K53" s="258">
        <v>5.7459932570000004E-2</v>
      </c>
      <c r="L53" s="258">
        <v>6.5000000000000002E-2</v>
      </c>
      <c r="M53" s="258">
        <v>4.7E-2</v>
      </c>
      <c r="N53" s="258">
        <v>0.20280986132000003</v>
      </c>
      <c r="O53" s="258">
        <v>7.9185859760000005E-2</v>
      </c>
      <c r="P53" s="258">
        <v>3.6981196490000007E-2</v>
      </c>
      <c r="Q53" s="258">
        <v>4.3547157379999993E-2</v>
      </c>
      <c r="R53" s="258">
        <v>4.2999999999999997E-2</v>
      </c>
      <c r="S53" s="258">
        <v>0.315</v>
      </c>
      <c r="T53" s="258">
        <v>0.09</v>
      </c>
      <c r="U53" s="258">
        <v>7.8E-2</v>
      </c>
      <c r="V53" s="258">
        <v>8.3000000000000004E-2</v>
      </c>
      <c r="W53" s="258">
        <v>6.5000000000000002E-2</v>
      </c>
      <c r="X53" s="258">
        <v>0.32900000000000001</v>
      </c>
      <c r="Y53" s="258">
        <v>8.1000000000000003E-2</v>
      </c>
      <c r="Z53" s="258">
        <v>8.4000000000000005E-2</v>
      </c>
      <c r="AA53" s="258">
        <v>9.7000000000000003E-2</v>
      </c>
      <c r="AB53" s="258">
        <v>6.6000000000000003E-2</v>
      </c>
    </row>
    <row r="54" spans="1:29" ht="13.5" x14ac:dyDescent="0.25">
      <c r="A54" s="91">
        <v>0.7</v>
      </c>
      <c r="B54" s="134">
        <v>0.8</v>
      </c>
      <c r="C54" s="181">
        <v>0.7</v>
      </c>
      <c r="D54" s="106" t="s">
        <v>212</v>
      </c>
      <c r="E54" s="91">
        <v>3.18</v>
      </c>
      <c r="F54" s="181">
        <v>0.88</v>
      </c>
      <c r="G54" s="181">
        <v>0.8</v>
      </c>
      <c r="H54" s="181">
        <v>0.7</v>
      </c>
      <c r="I54" s="450">
        <v>3.07</v>
      </c>
      <c r="J54" s="181">
        <v>0.78</v>
      </c>
      <c r="K54" s="181">
        <v>0.87</v>
      </c>
      <c r="L54" s="181">
        <v>0.76</v>
      </c>
      <c r="M54" s="181">
        <v>0.66</v>
      </c>
      <c r="N54" s="181">
        <v>3.04</v>
      </c>
      <c r="O54" s="181">
        <v>0.78</v>
      </c>
      <c r="P54" s="181">
        <v>0.85</v>
      </c>
      <c r="Q54" s="181">
        <v>0.73</v>
      </c>
      <c r="R54" s="181">
        <v>0.68</v>
      </c>
      <c r="S54" s="181">
        <v>2.94</v>
      </c>
      <c r="T54" s="181">
        <v>0.73</v>
      </c>
      <c r="U54" s="181">
        <v>0.86</v>
      </c>
      <c r="V54" s="181">
        <v>0.73</v>
      </c>
      <c r="W54" s="181">
        <v>0.62</v>
      </c>
      <c r="X54" s="181">
        <v>2.62</v>
      </c>
      <c r="Y54" s="181">
        <v>0.68</v>
      </c>
      <c r="Z54" s="181">
        <v>0.79</v>
      </c>
      <c r="AA54" s="181">
        <v>0.53</v>
      </c>
      <c r="AB54" s="181">
        <v>0.62</v>
      </c>
      <c r="AC54" s="291"/>
    </row>
    <row r="55" spans="1:29" ht="12" thickBot="1" x14ac:dyDescent="0.3">
      <c r="A55" s="169">
        <v>778</v>
      </c>
      <c r="B55" s="186">
        <v>778</v>
      </c>
      <c r="C55" s="135">
        <v>780</v>
      </c>
      <c r="D55" s="50" t="s">
        <v>73</v>
      </c>
      <c r="E55" s="169">
        <v>778</v>
      </c>
      <c r="F55" s="135">
        <v>780</v>
      </c>
      <c r="G55" s="135">
        <v>780</v>
      </c>
      <c r="H55" s="135">
        <v>780</v>
      </c>
      <c r="I55" s="458">
        <v>780</v>
      </c>
      <c r="J55" s="135">
        <v>780</v>
      </c>
      <c r="K55" s="135">
        <v>780</v>
      </c>
      <c r="L55" s="135">
        <v>780</v>
      </c>
      <c r="M55" s="135">
        <v>780</v>
      </c>
      <c r="N55" s="135">
        <v>780</v>
      </c>
      <c r="O55" s="135">
        <v>780</v>
      </c>
      <c r="P55" s="135">
        <v>779</v>
      </c>
      <c r="Q55" s="135">
        <v>787</v>
      </c>
      <c r="R55" s="135">
        <v>788</v>
      </c>
      <c r="S55" s="135">
        <v>787</v>
      </c>
      <c r="T55" s="135">
        <v>787</v>
      </c>
      <c r="U55" s="135">
        <v>787</v>
      </c>
      <c r="V55" s="135">
        <v>789</v>
      </c>
      <c r="W55" s="135">
        <v>790</v>
      </c>
      <c r="X55" s="135">
        <v>793</v>
      </c>
      <c r="Y55" s="135">
        <v>793</v>
      </c>
      <c r="Z55" s="135">
        <v>798</v>
      </c>
      <c r="AA55" s="135">
        <v>802</v>
      </c>
      <c r="AB55" s="135">
        <v>800</v>
      </c>
    </row>
    <row r="56" spans="1:29" ht="12.5" thickTop="1" x14ac:dyDescent="0.3">
      <c r="A56" s="779" t="s">
        <v>196</v>
      </c>
      <c r="B56" s="779"/>
      <c r="C56" s="779"/>
      <c r="D56" s="779"/>
      <c r="E56" s="779"/>
      <c r="F56" s="779"/>
      <c r="G56" s="779"/>
      <c r="H56" s="779"/>
      <c r="I56" s="779"/>
      <c r="J56" s="779"/>
      <c r="K56" s="779"/>
      <c r="L56" s="779"/>
      <c r="M56" s="779"/>
      <c r="N56" s="779"/>
      <c r="O56" s="779"/>
      <c r="P56" s="779"/>
      <c r="Q56" s="779"/>
      <c r="R56" s="779"/>
      <c r="S56" s="779"/>
      <c r="T56" s="779"/>
      <c r="U56" s="252"/>
      <c r="V56" s="252"/>
      <c r="W56" s="252"/>
      <c r="X56" s="252"/>
      <c r="Y56" s="252"/>
      <c r="Z56" s="252"/>
      <c r="AA56" s="779"/>
      <c r="AB56" s="779"/>
    </row>
    <row r="57" spans="1:29" ht="26.15" customHeight="1" x14ac:dyDescent="0.3">
      <c r="A57" s="779" t="s">
        <v>238</v>
      </c>
      <c r="B57" s="779"/>
      <c r="C57" s="779"/>
      <c r="D57" s="779"/>
      <c r="E57" s="779"/>
      <c r="F57" s="779"/>
      <c r="G57" s="779"/>
      <c r="H57" s="779"/>
      <c r="I57" s="779"/>
      <c r="J57" s="779"/>
      <c r="K57" s="779"/>
      <c r="L57" s="779"/>
      <c r="M57" s="779"/>
      <c r="N57" s="779"/>
      <c r="O57" s="779"/>
      <c r="P57" s="779"/>
      <c r="Q57" s="779"/>
      <c r="R57" s="779"/>
      <c r="S57" s="779"/>
      <c r="T57" s="162"/>
      <c r="U57" s="162"/>
      <c r="V57" s="162"/>
      <c r="W57" s="162"/>
      <c r="X57" s="162"/>
      <c r="Y57" s="162"/>
      <c r="Z57" s="162"/>
      <c r="AA57" s="162"/>
      <c r="AB57" s="162"/>
    </row>
    <row r="58" spans="1:29" ht="14" x14ac:dyDescent="0.3">
      <c r="A58" s="162" t="s">
        <v>175</v>
      </c>
      <c r="B58" s="3"/>
      <c r="C58" s="257"/>
      <c r="D58" s="79"/>
      <c r="E58" s="257"/>
      <c r="F58" s="459"/>
      <c r="G58" s="459"/>
      <c r="H58" s="3"/>
      <c r="I58" s="459"/>
      <c r="J58" s="257"/>
      <c r="K58" s="257"/>
      <c r="L58" s="257"/>
      <c r="M58" s="257"/>
      <c r="N58" s="257"/>
      <c r="O58" s="257"/>
      <c r="P58" s="79"/>
      <c r="Q58" s="79"/>
      <c r="R58" s="79"/>
      <c r="S58" s="79"/>
      <c r="T58" s="79"/>
      <c r="U58" s="79"/>
      <c r="V58" s="79"/>
      <c r="W58" s="79"/>
      <c r="X58" s="79"/>
      <c r="Y58" s="79"/>
      <c r="Z58" s="79"/>
      <c r="AA58" s="79"/>
      <c r="AB58" s="79"/>
    </row>
    <row r="59" spans="1:29" s="49" customFormat="1" ht="14" x14ac:dyDescent="0.3">
      <c r="A59" s="228" t="s">
        <v>213</v>
      </c>
      <c r="B59" s="229"/>
      <c r="H59" s="229"/>
    </row>
    <row r="60" spans="1:29" s="48" customFormat="1" ht="14" x14ac:dyDescent="0.3">
      <c r="A60" s="162" t="s">
        <v>211</v>
      </c>
      <c r="B60" s="230"/>
      <c r="C60" s="230"/>
      <c r="D60" s="230"/>
      <c r="E60" s="230"/>
      <c r="F60" s="229"/>
      <c r="G60" s="229"/>
      <c r="H60" s="230"/>
      <c r="I60" s="229"/>
      <c r="J60" s="230"/>
      <c r="K60" s="230"/>
      <c r="L60" s="230"/>
      <c r="M60" s="230"/>
      <c r="N60" s="230"/>
      <c r="O60" s="230"/>
      <c r="P60" s="230"/>
      <c r="Q60" s="230"/>
      <c r="R60" s="230"/>
      <c r="S60" s="230"/>
      <c r="T60" s="47"/>
      <c r="U60" s="47"/>
      <c r="V60" s="47"/>
      <c r="W60" s="47"/>
      <c r="X60" s="47"/>
      <c r="Y60" s="47"/>
      <c r="Z60" s="47"/>
      <c r="AA60" s="47"/>
      <c r="AB60" s="47"/>
    </row>
    <row r="61" spans="1:29" s="39" customFormat="1" ht="12.5" x14ac:dyDescent="0.25">
      <c r="B61" s="132"/>
      <c r="F61" s="460"/>
      <c r="G61" s="460"/>
      <c r="H61" s="132"/>
      <c r="I61" s="460"/>
    </row>
    <row r="62" spans="1:29" ht="13" x14ac:dyDescent="0.3">
      <c r="C62" s="7"/>
      <c r="D62" s="7" t="s">
        <v>194</v>
      </c>
      <c r="E62" s="7"/>
      <c r="F62" s="443"/>
      <c r="G62" s="443"/>
      <c r="I62" s="443"/>
      <c r="J62" s="7"/>
      <c r="K62" s="7"/>
      <c r="L62" s="7"/>
      <c r="M62" s="7"/>
      <c r="N62" s="7"/>
      <c r="O62" s="7"/>
      <c r="P62" s="7"/>
      <c r="Q62" s="7"/>
      <c r="R62" s="7"/>
      <c r="S62" s="7"/>
      <c r="T62" s="7"/>
      <c r="U62" s="7"/>
      <c r="V62" s="7"/>
      <c r="W62" s="7"/>
      <c r="X62" s="7"/>
      <c r="Y62" s="7"/>
      <c r="Z62" s="7"/>
      <c r="AA62" s="7"/>
      <c r="AB62" s="7"/>
    </row>
    <row r="63" spans="1:29" x14ac:dyDescent="0.25">
      <c r="C63" s="3"/>
      <c r="D63" s="3"/>
      <c r="E63" s="3"/>
      <c r="F63" s="444"/>
      <c r="G63" s="444"/>
      <c r="I63" s="444"/>
      <c r="J63" s="3"/>
      <c r="K63" s="3"/>
      <c r="L63" s="3"/>
      <c r="M63" s="3"/>
      <c r="N63" s="3"/>
      <c r="O63" s="3"/>
      <c r="P63" s="3"/>
      <c r="Q63" s="3"/>
      <c r="R63" s="3"/>
      <c r="S63" s="3"/>
      <c r="T63" s="3"/>
      <c r="U63" s="3"/>
      <c r="V63" s="3"/>
      <c r="W63" s="3"/>
      <c r="X63" s="3"/>
      <c r="Y63" s="3"/>
      <c r="Z63" s="3"/>
      <c r="AA63" s="3"/>
      <c r="AB63" s="3"/>
    </row>
    <row r="64" spans="1:29" s="41" customFormat="1" ht="12" thickBot="1" x14ac:dyDescent="0.3">
      <c r="A64" s="776" t="str">
        <f>A4</f>
        <v>Q1/25</v>
      </c>
      <c r="B64" s="510" t="str">
        <f>B4</f>
        <v>Q4/24</v>
      </c>
      <c r="C64" s="777" t="str">
        <f>C4</f>
        <v>Q1/24</v>
      </c>
      <c r="D64" s="43" t="s">
        <v>1</v>
      </c>
      <c r="E64" s="18">
        <f>E4</f>
        <v>2024</v>
      </c>
      <c r="F64" s="240" t="str">
        <f t="shared" ref="F64:P64" si="3">F4</f>
        <v>Q3/24</v>
      </c>
      <c r="G64" s="240" t="str">
        <f t="shared" si="3"/>
        <v>Q2/24</v>
      </c>
      <c r="H64" s="19" t="str">
        <f>H4</f>
        <v>Q1/24</v>
      </c>
      <c r="I64" s="240">
        <f t="shared" si="3"/>
        <v>2023</v>
      </c>
      <c r="J64" s="19" t="str">
        <f t="shared" si="3"/>
        <v>Q4/23</v>
      </c>
      <c r="K64" s="19" t="str">
        <f t="shared" si="3"/>
        <v>Q3/23</v>
      </c>
      <c r="L64" s="19" t="str">
        <f t="shared" si="3"/>
        <v>Q2/23</v>
      </c>
      <c r="M64" s="19" t="str">
        <f t="shared" si="3"/>
        <v>Q1/23</v>
      </c>
      <c r="N64" s="19">
        <f t="shared" si="3"/>
        <v>2022</v>
      </c>
      <c r="O64" s="19" t="str">
        <f t="shared" si="3"/>
        <v>Q4/22</v>
      </c>
      <c r="P64" s="19" t="str">
        <f t="shared" si="3"/>
        <v>Q3/22</v>
      </c>
      <c r="Q64" s="19" t="s">
        <v>199</v>
      </c>
      <c r="R64" s="19" t="s">
        <v>185</v>
      </c>
      <c r="S64" s="19">
        <v>2021</v>
      </c>
      <c r="T64" s="19" t="s">
        <v>181</v>
      </c>
      <c r="U64" s="19" t="s">
        <v>179</v>
      </c>
      <c r="V64" s="19" t="s">
        <v>178</v>
      </c>
      <c r="W64" s="19" t="s">
        <v>173</v>
      </c>
      <c r="X64" s="19">
        <v>2020</v>
      </c>
      <c r="Y64" s="19" t="s">
        <v>168</v>
      </c>
      <c r="Z64" s="19" t="s">
        <v>165</v>
      </c>
      <c r="AA64" s="19" t="s">
        <v>164</v>
      </c>
      <c r="AB64" s="19" t="s">
        <v>152</v>
      </c>
    </row>
    <row r="65" spans="1:29" ht="25.5" thickTop="1" x14ac:dyDescent="0.25">
      <c r="A65" s="773">
        <v>-47</v>
      </c>
      <c r="B65" s="774">
        <v>-37</v>
      </c>
      <c r="C65" s="775">
        <v>463</v>
      </c>
      <c r="D65" s="209" t="s">
        <v>166</v>
      </c>
      <c r="E65" s="84">
        <v>487</v>
      </c>
      <c r="F65" s="133">
        <v>81</v>
      </c>
      <c r="G65" s="133">
        <v>-20</v>
      </c>
      <c r="H65" s="133">
        <v>463</v>
      </c>
      <c r="I65" s="446">
        <v>2260</v>
      </c>
      <c r="J65" s="133">
        <v>546</v>
      </c>
      <c r="K65" s="133">
        <v>468</v>
      </c>
      <c r="L65" s="133">
        <v>495</v>
      </c>
      <c r="M65" s="133">
        <v>751</v>
      </c>
      <c r="N65" s="133">
        <v>3069</v>
      </c>
      <c r="O65" s="133">
        <v>163</v>
      </c>
      <c r="P65" s="133">
        <v>1300</v>
      </c>
      <c r="Q65" s="133">
        <v>851</v>
      </c>
      <c r="R65" s="133">
        <v>755</v>
      </c>
      <c r="S65" s="133">
        <v>912.77015068202388</v>
      </c>
      <c r="T65" s="133">
        <v>478.25183494390592</v>
      </c>
      <c r="U65" s="133">
        <v>127.10599073923999</v>
      </c>
      <c r="V65" s="133">
        <v>91.424352848877788</v>
      </c>
      <c r="W65" s="133">
        <v>215.98797215000019</v>
      </c>
      <c r="X65" s="133">
        <v>828</v>
      </c>
      <c r="Y65" s="133">
        <v>265</v>
      </c>
      <c r="Z65" s="133">
        <v>219</v>
      </c>
      <c r="AA65" s="133">
        <v>172</v>
      </c>
      <c r="AB65" s="133">
        <v>172</v>
      </c>
    </row>
    <row r="66" spans="1:29" x14ac:dyDescent="0.25">
      <c r="A66" s="367">
        <v>-86</v>
      </c>
      <c r="B66" s="369">
        <v>-76</v>
      </c>
      <c r="C66" s="454">
        <v>433</v>
      </c>
      <c r="D66" s="145" t="s">
        <v>85</v>
      </c>
      <c r="E66" s="113">
        <v>352</v>
      </c>
      <c r="F66" s="88">
        <v>45</v>
      </c>
      <c r="G66" s="454">
        <v>-51</v>
      </c>
      <c r="H66" s="88">
        <v>433</v>
      </c>
      <c r="I66" s="447">
        <v>2145</v>
      </c>
      <c r="J66" s="88">
        <v>514</v>
      </c>
      <c r="K66" s="88">
        <v>437</v>
      </c>
      <c r="L66" s="88">
        <v>471</v>
      </c>
      <c r="M66" s="88">
        <v>723</v>
      </c>
      <c r="N66" s="88">
        <v>2942</v>
      </c>
      <c r="O66" s="88">
        <v>132</v>
      </c>
      <c r="P66" s="88">
        <v>1267</v>
      </c>
      <c r="Q66" s="88">
        <v>816</v>
      </c>
      <c r="R66" s="88">
        <v>727</v>
      </c>
      <c r="S66" s="88">
        <v>781</v>
      </c>
      <c r="T66" s="88">
        <v>444</v>
      </c>
      <c r="U66" s="88">
        <v>95</v>
      </c>
      <c r="V66" s="88">
        <v>61</v>
      </c>
      <c r="W66" s="88">
        <v>181</v>
      </c>
      <c r="X66" s="88">
        <v>718</v>
      </c>
      <c r="Y66" s="88">
        <v>230</v>
      </c>
      <c r="Z66" s="88">
        <v>190</v>
      </c>
      <c r="AA66" s="88">
        <v>150</v>
      </c>
      <c r="AB66" s="88">
        <v>147</v>
      </c>
    </row>
    <row r="67" spans="1:29" x14ac:dyDescent="0.25">
      <c r="A67" s="367">
        <v>-18</v>
      </c>
      <c r="B67" s="369">
        <v>70</v>
      </c>
      <c r="C67" s="454">
        <v>-103</v>
      </c>
      <c r="D67" s="89" t="s">
        <v>109</v>
      </c>
      <c r="E67" s="113">
        <v>12</v>
      </c>
      <c r="F67" s="454">
        <v>23</v>
      </c>
      <c r="G67" s="88">
        <v>22</v>
      </c>
      <c r="H67" s="454">
        <v>-103</v>
      </c>
      <c r="I67" s="454">
        <v>-671</v>
      </c>
      <c r="J67" s="454">
        <v>-160</v>
      </c>
      <c r="K67" s="454">
        <v>-161</v>
      </c>
      <c r="L67" s="454">
        <v>21</v>
      </c>
      <c r="M67" s="454">
        <v>-371</v>
      </c>
      <c r="N67" s="454">
        <v>1720</v>
      </c>
      <c r="O67" s="454">
        <v>1038</v>
      </c>
      <c r="P67" s="454">
        <v>1303</v>
      </c>
      <c r="Q67" s="454">
        <v>-493</v>
      </c>
      <c r="R67" s="454">
        <v>-128</v>
      </c>
      <c r="S67" s="454">
        <v>-1034.3969031423198</v>
      </c>
      <c r="T67" s="454">
        <v>-231.78536513999984</v>
      </c>
      <c r="U67" s="454">
        <v>-453.23977228000007</v>
      </c>
      <c r="V67" s="454">
        <v>-301.40783882231995</v>
      </c>
      <c r="W67" s="454">
        <v>-47.963926900000004</v>
      </c>
      <c r="X67" s="454">
        <v>539</v>
      </c>
      <c r="Y67" s="454">
        <v>-61</v>
      </c>
      <c r="Z67" s="454">
        <v>483</v>
      </c>
      <c r="AA67" s="454">
        <v>3</v>
      </c>
      <c r="AB67" s="454">
        <v>114</v>
      </c>
    </row>
    <row r="68" spans="1:29" s="217" customFormat="1" x14ac:dyDescent="0.25">
      <c r="A68" s="367">
        <v>-104</v>
      </c>
      <c r="B68" s="88">
        <v>-6</v>
      </c>
      <c r="C68" s="88">
        <v>330</v>
      </c>
      <c r="D68" s="218" t="s">
        <v>84</v>
      </c>
      <c r="E68" s="113">
        <v>364</v>
      </c>
      <c r="F68" s="88">
        <v>68</v>
      </c>
      <c r="G68" s="454">
        <v>-29</v>
      </c>
      <c r="H68" s="88">
        <v>330</v>
      </c>
      <c r="I68" s="454">
        <v>1474</v>
      </c>
      <c r="J68" s="88">
        <v>354</v>
      </c>
      <c r="K68" s="88">
        <v>276</v>
      </c>
      <c r="L68" s="180">
        <v>492</v>
      </c>
      <c r="M68" s="180">
        <v>352</v>
      </c>
      <c r="N68" s="180">
        <v>4662</v>
      </c>
      <c r="O68" s="180">
        <v>1170</v>
      </c>
      <c r="P68" s="142">
        <v>2570</v>
      </c>
      <c r="Q68" s="142">
        <v>323</v>
      </c>
      <c r="R68" s="142">
        <v>599</v>
      </c>
      <c r="S68" s="142">
        <v>-253.24</v>
      </c>
      <c r="T68" s="142">
        <v>212.02</v>
      </c>
      <c r="U68" s="142">
        <v>-358.4</v>
      </c>
      <c r="V68" s="142">
        <v>-239.98</v>
      </c>
      <c r="W68" s="142">
        <v>133.12</v>
      </c>
      <c r="X68" s="142">
        <v>1257</v>
      </c>
      <c r="Y68" s="142">
        <v>169</v>
      </c>
      <c r="Z68" s="142">
        <v>673</v>
      </c>
      <c r="AA68" s="142">
        <v>153</v>
      </c>
      <c r="AB68" s="142">
        <v>262</v>
      </c>
    </row>
    <row r="69" spans="1:29" s="217" customFormat="1" ht="12" thickBot="1" x14ac:dyDescent="0.3">
      <c r="A69" s="169">
        <v>50</v>
      </c>
      <c r="B69" s="186">
        <v>105</v>
      </c>
      <c r="C69" s="186">
        <v>22</v>
      </c>
      <c r="D69" s="216" t="s">
        <v>105</v>
      </c>
      <c r="E69" s="169">
        <v>1034</v>
      </c>
      <c r="F69" s="186">
        <v>812</v>
      </c>
      <c r="G69" s="186">
        <v>95</v>
      </c>
      <c r="H69" s="186">
        <v>22</v>
      </c>
      <c r="I69" s="455">
        <v>69</v>
      </c>
      <c r="J69" s="186">
        <v>-3</v>
      </c>
      <c r="K69" s="186">
        <v>12</v>
      </c>
      <c r="L69" s="186">
        <v>42</v>
      </c>
      <c r="M69" s="186">
        <v>17</v>
      </c>
      <c r="N69" s="186">
        <v>97</v>
      </c>
      <c r="O69" s="186">
        <v>4</v>
      </c>
      <c r="P69" s="214">
        <v>1</v>
      </c>
      <c r="Q69" s="214">
        <v>43</v>
      </c>
      <c r="R69" s="214">
        <v>49</v>
      </c>
      <c r="S69" s="214">
        <v>12.105144189999999</v>
      </c>
      <c r="T69" s="214">
        <v>1.5323219099999985</v>
      </c>
      <c r="U69" s="214">
        <v>1.1779155200000009</v>
      </c>
      <c r="V69" s="214">
        <v>8.0593222199999985</v>
      </c>
      <c r="W69" s="214">
        <v>1.3355845400000002</v>
      </c>
      <c r="X69" s="214">
        <v>9</v>
      </c>
      <c r="Y69" s="214">
        <v>5</v>
      </c>
      <c r="Z69" s="214">
        <v>1</v>
      </c>
      <c r="AA69" s="214">
        <v>3</v>
      </c>
      <c r="AB69" s="214">
        <v>1</v>
      </c>
    </row>
    <row r="70" spans="1:29" ht="12" thickTop="1" x14ac:dyDescent="0.25">
      <c r="A70" s="28"/>
      <c r="B70" s="28"/>
      <c r="C70" s="28"/>
      <c r="D70" s="125"/>
      <c r="E70" s="28"/>
      <c r="F70" s="28"/>
      <c r="G70" s="143"/>
      <c r="H70" s="28"/>
      <c r="I70" s="143"/>
      <c r="J70" s="28"/>
      <c r="K70" s="28"/>
      <c r="L70" s="28"/>
      <c r="M70" s="28"/>
      <c r="N70" s="28"/>
      <c r="O70" s="28"/>
      <c r="P70" s="28"/>
      <c r="Q70" s="28"/>
      <c r="R70" s="28"/>
      <c r="S70" s="28"/>
      <c r="T70" s="28"/>
      <c r="U70" s="28"/>
      <c r="V70" s="28"/>
      <c r="W70" s="28"/>
      <c r="X70" s="28"/>
      <c r="Y70" s="28"/>
      <c r="Z70" s="28"/>
      <c r="AA70" s="28"/>
      <c r="AB70" s="28"/>
    </row>
    <row r="71" spans="1:29" x14ac:dyDescent="0.25">
      <c r="D71" s="3"/>
      <c r="F71" s="40"/>
    </row>
    <row r="72" spans="1:29" s="41" customFormat="1" ht="12" thickBot="1" x14ac:dyDescent="0.3">
      <c r="A72" s="18" t="str">
        <f>A4</f>
        <v>Q1/25</v>
      </c>
      <c r="B72" s="19" t="str">
        <f>B4</f>
        <v>Q4/24</v>
      </c>
      <c r="C72" s="19" t="str">
        <f>C4</f>
        <v>Q1/24</v>
      </c>
      <c r="D72" s="78" t="s">
        <v>2</v>
      </c>
      <c r="E72" s="18">
        <f>E4</f>
        <v>2024</v>
      </c>
      <c r="F72" s="19" t="str">
        <f>F4</f>
        <v>Q3/24</v>
      </c>
      <c r="G72" s="19" t="str">
        <f>G4</f>
        <v>Q2/24</v>
      </c>
      <c r="H72" s="19" t="str">
        <f>H4</f>
        <v>Q1/24</v>
      </c>
      <c r="I72" s="240">
        <f t="shared" ref="I72:P72" si="4">I4</f>
        <v>2023</v>
      </c>
      <c r="J72" s="19" t="str">
        <f t="shared" si="4"/>
        <v>Q4/23</v>
      </c>
      <c r="K72" s="19" t="str">
        <f t="shared" si="4"/>
        <v>Q3/23</v>
      </c>
      <c r="L72" s="19" t="str">
        <f t="shared" si="4"/>
        <v>Q2/23</v>
      </c>
      <c r="M72" s="19" t="str">
        <f t="shared" si="4"/>
        <v>Q1/23</v>
      </c>
      <c r="N72" s="19">
        <f t="shared" si="4"/>
        <v>2022</v>
      </c>
      <c r="O72" s="19" t="str">
        <f t="shared" si="4"/>
        <v>Q4/22</v>
      </c>
      <c r="P72" s="19" t="str">
        <f t="shared" si="4"/>
        <v>Q3/22</v>
      </c>
      <c r="Q72" s="19" t="s">
        <v>199</v>
      </c>
      <c r="R72" s="19" t="s">
        <v>185</v>
      </c>
      <c r="S72" s="19">
        <v>2021</v>
      </c>
      <c r="T72" s="19" t="s">
        <v>181</v>
      </c>
      <c r="U72" s="19" t="s">
        <v>179</v>
      </c>
      <c r="V72" s="19" t="s">
        <v>178</v>
      </c>
      <c r="W72" s="19" t="s">
        <v>173</v>
      </c>
      <c r="X72" s="19">
        <v>2020</v>
      </c>
      <c r="Y72" s="19" t="s">
        <v>168</v>
      </c>
      <c r="Z72" s="19" t="s">
        <v>165</v>
      </c>
      <c r="AA72" s="19" t="s">
        <v>164</v>
      </c>
      <c r="AB72" s="19" t="s">
        <v>152</v>
      </c>
    </row>
    <row r="73" spans="1:29" s="136" customFormat="1" ht="12" thickTop="1" x14ac:dyDescent="0.25">
      <c r="A73" s="496">
        <v>1210.8876449954962</v>
      </c>
      <c r="B73" s="302">
        <v>1177.4616888250125</v>
      </c>
      <c r="C73" s="302">
        <v>1165.0755098717286</v>
      </c>
      <c r="D73" s="83" t="s">
        <v>163</v>
      </c>
      <c r="E73" s="496">
        <v>4005.6906548968004</v>
      </c>
      <c r="F73" s="302">
        <v>945.89277617850325</v>
      </c>
      <c r="G73" s="302">
        <v>717.26068002155603</v>
      </c>
      <c r="H73" s="302">
        <v>1165.0755098717286</v>
      </c>
      <c r="I73" s="461">
        <v>4436.2934344549813</v>
      </c>
      <c r="J73" s="302">
        <v>1191.0373427699469</v>
      </c>
      <c r="K73" s="302">
        <v>1113.2479694171143</v>
      </c>
      <c r="L73" s="160">
        <v>895.55730401833375</v>
      </c>
      <c r="M73" s="160">
        <v>1236.4508182495863</v>
      </c>
      <c r="N73" s="160">
        <v>4305.0057570187837</v>
      </c>
      <c r="O73" s="160">
        <v>1188.0583451373732</v>
      </c>
      <c r="P73" s="160">
        <v>923.20064126661282</v>
      </c>
      <c r="Q73" s="160">
        <v>1019.1310983987551</v>
      </c>
      <c r="R73" s="160">
        <v>1174.6156722160426</v>
      </c>
      <c r="S73" s="160">
        <v>4519.5991301224158</v>
      </c>
      <c r="T73" s="160">
        <v>1135.5518724353801</v>
      </c>
      <c r="U73" s="160">
        <v>1022.0589540744595</v>
      </c>
      <c r="V73" s="160">
        <v>1035.6039620409492</v>
      </c>
      <c r="W73" s="160">
        <v>1326.3843415716269</v>
      </c>
      <c r="X73" s="160">
        <v>5267</v>
      </c>
      <c r="Y73" s="160">
        <v>1224</v>
      </c>
      <c r="Z73" s="160">
        <v>1118</v>
      </c>
      <c r="AA73" s="160">
        <v>1206</v>
      </c>
      <c r="AB73" s="160">
        <v>1719</v>
      </c>
    </row>
    <row r="74" spans="1:29" s="49" customFormat="1" x14ac:dyDescent="0.25">
      <c r="A74" s="497">
        <v>13.1</v>
      </c>
      <c r="B74" s="134">
        <v>12.73</v>
      </c>
      <c r="C74" s="134">
        <v>12.57</v>
      </c>
      <c r="D74" s="106" t="s">
        <v>60</v>
      </c>
      <c r="E74" s="497">
        <v>43.29</v>
      </c>
      <c r="F74" s="134">
        <v>10.23</v>
      </c>
      <c r="G74" s="134">
        <v>7.75</v>
      </c>
      <c r="H74" s="134">
        <v>12.57</v>
      </c>
      <c r="I74" s="450">
        <v>46.78</v>
      </c>
      <c r="J74" s="134">
        <v>12.47</v>
      </c>
      <c r="K74" s="134">
        <v>11.67</v>
      </c>
      <c r="L74" s="134">
        <v>9.5</v>
      </c>
      <c r="M74" s="134">
        <v>13.13</v>
      </c>
      <c r="N74" s="134">
        <v>46.09</v>
      </c>
      <c r="O74" s="134">
        <v>12.53</v>
      </c>
      <c r="P74" s="134">
        <v>9.84</v>
      </c>
      <c r="Q74" s="134">
        <v>11.01</v>
      </c>
      <c r="R74" s="134">
        <v>12.72</v>
      </c>
      <c r="S74" s="134">
        <v>48.94</v>
      </c>
      <c r="T74" s="134">
        <v>12.3</v>
      </c>
      <c r="U74" s="134">
        <v>11.07</v>
      </c>
      <c r="V74" s="134">
        <v>11.21</v>
      </c>
      <c r="W74" s="134">
        <v>14.36</v>
      </c>
      <c r="X74" s="134">
        <v>57.03</v>
      </c>
      <c r="Y74" s="134">
        <v>13.25</v>
      </c>
      <c r="Z74" s="134">
        <v>12.11</v>
      </c>
      <c r="AA74" s="134">
        <v>13.06</v>
      </c>
      <c r="AB74" s="134">
        <v>18.61</v>
      </c>
      <c r="AC74" s="40"/>
    </row>
    <row r="75" spans="1:29" s="49" customFormat="1" x14ac:dyDescent="0.25">
      <c r="A75" s="497">
        <v>10.26</v>
      </c>
      <c r="B75" s="134">
        <v>9.7899999999999991</v>
      </c>
      <c r="C75" s="134">
        <v>9.17</v>
      </c>
      <c r="D75" s="89" t="s">
        <v>65</v>
      </c>
      <c r="E75" s="497">
        <v>32.67</v>
      </c>
      <c r="F75" s="134">
        <v>7.17</v>
      </c>
      <c r="G75" s="134">
        <v>6.53</v>
      </c>
      <c r="H75" s="134">
        <v>9.17</v>
      </c>
      <c r="I75" s="450">
        <v>37.909999999999997</v>
      </c>
      <c r="J75" s="134">
        <v>8.8800000000000008</v>
      </c>
      <c r="K75" s="134">
        <v>8.6</v>
      </c>
      <c r="L75" s="86">
        <v>9.35</v>
      </c>
      <c r="M75" s="86">
        <v>11.06</v>
      </c>
      <c r="N75" s="86">
        <v>35.82</v>
      </c>
      <c r="O75" s="86">
        <v>9.56</v>
      </c>
      <c r="P75" s="86">
        <v>6.92</v>
      </c>
      <c r="Q75" s="86">
        <v>8.68</v>
      </c>
      <c r="R75" s="86">
        <v>10.66</v>
      </c>
      <c r="S75" s="86">
        <v>38.42</v>
      </c>
      <c r="T75" s="86">
        <v>9.0299999999999994</v>
      </c>
      <c r="U75" s="86">
        <v>8.17</v>
      </c>
      <c r="V75" s="86">
        <v>9.57</v>
      </c>
      <c r="W75" s="86">
        <v>11.65</v>
      </c>
      <c r="X75" s="86">
        <v>47.75</v>
      </c>
      <c r="Y75" s="86">
        <v>10.62</v>
      </c>
      <c r="Z75" s="86">
        <v>9.2799999999999994</v>
      </c>
      <c r="AA75" s="86">
        <v>11.77</v>
      </c>
      <c r="AB75" s="86">
        <v>16.079999999999998</v>
      </c>
      <c r="AC75" s="40"/>
    </row>
    <row r="76" spans="1:29" s="136" customFormat="1" x14ac:dyDescent="0.25">
      <c r="A76" s="497">
        <v>0.79710576537199995</v>
      </c>
      <c r="B76" s="134">
        <v>3.3445343105890002</v>
      </c>
      <c r="C76" s="92">
        <v>3.5000000000000003E-2</v>
      </c>
      <c r="D76" s="89" t="s">
        <v>137</v>
      </c>
      <c r="E76" s="498">
        <v>3.3445343105890002</v>
      </c>
      <c r="F76" s="92">
        <v>4.8696851972459996</v>
      </c>
      <c r="G76" s="92">
        <v>3.2121</v>
      </c>
      <c r="H76" s="92">
        <v>3.5000000000000003E-2</v>
      </c>
      <c r="I76" s="462">
        <v>1.9588527441999999</v>
      </c>
      <c r="J76" s="92">
        <v>1.9588527441999999</v>
      </c>
      <c r="K76" s="92">
        <v>2.2497396342</v>
      </c>
      <c r="L76" s="185">
        <v>2.0766136041999999</v>
      </c>
      <c r="M76" s="185">
        <v>0.77251360400000002</v>
      </c>
      <c r="N76" s="185">
        <v>3.6821937490000001</v>
      </c>
      <c r="O76" s="185">
        <v>3.6821937490000001</v>
      </c>
      <c r="P76" s="185">
        <v>3.5625999999999998</v>
      </c>
      <c r="Q76" s="185">
        <v>1.5263</v>
      </c>
      <c r="R76" s="185">
        <v>0</v>
      </c>
      <c r="S76" s="185">
        <v>1.3151440000000001</v>
      </c>
      <c r="T76" s="185">
        <v>1.3151440000000001</v>
      </c>
      <c r="U76" s="185">
        <v>2.0710439999999997</v>
      </c>
      <c r="V76" s="185">
        <v>1.43754</v>
      </c>
      <c r="W76" s="185">
        <v>0.37244399999999533</v>
      </c>
      <c r="X76" s="185">
        <v>2</v>
      </c>
      <c r="Y76" s="185">
        <v>2</v>
      </c>
      <c r="Z76" s="185">
        <v>3</v>
      </c>
      <c r="AA76" s="185">
        <v>1.4</v>
      </c>
      <c r="AB76" s="185">
        <v>0.3</v>
      </c>
    </row>
    <row r="77" spans="1:29" s="49" customFormat="1" x14ac:dyDescent="0.25">
      <c r="A77" s="497">
        <v>1.23</v>
      </c>
      <c r="B77" s="134">
        <v>1.34</v>
      </c>
      <c r="C77" s="134">
        <v>1.6</v>
      </c>
      <c r="D77" s="106" t="s">
        <v>180</v>
      </c>
      <c r="E77" s="497">
        <v>4.92</v>
      </c>
      <c r="F77" s="134">
        <v>1.46</v>
      </c>
      <c r="G77" s="134">
        <v>0.53</v>
      </c>
      <c r="H77" s="134">
        <v>1.6</v>
      </c>
      <c r="I77" s="450">
        <v>4.16</v>
      </c>
      <c r="J77" s="134">
        <v>1.71</v>
      </c>
      <c r="K77" s="134">
        <v>1.48</v>
      </c>
      <c r="L77" s="134">
        <v>0</v>
      </c>
      <c r="M77" s="134">
        <v>0.97</v>
      </c>
      <c r="N77" s="134">
        <v>5.01</v>
      </c>
      <c r="O77" s="134">
        <v>1.48</v>
      </c>
      <c r="P77" s="134">
        <v>1.42</v>
      </c>
      <c r="Q77" s="134">
        <v>1.1200000000000001</v>
      </c>
      <c r="R77" s="134">
        <v>0.99</v>
      </c>
      <c r="S77" s="134">
        <v>4.79</v>
      </c>
      <c r="T77" s="134">
        <v>1.55</v>
      </c>
      <c r="U77" s="134">
        <v>1.37</v>
      </c>
      <c r="V77" s="134">
        <v>0.69267858000000015</v>
      </c>
      <c r="W77" s="134">
        <v>1.18</v>
      </c>
      <c r="X77" s="134">
        <v>4.1484886200000002</v>
      </c>
      <c r="Y77" s="134">
        <v>1.1727345600000003</v>
      </c>
      <c r="Z77" s="134">
        <v>1.3025376399999999</v>
      </c>
      <c r="AA77" s="134">
        <v>0.56227277000000009</v>
      </c>
      <c r="AB77" s="134">
        <v>1.1109436499999998</v>
      </c>
      <c r="AC77" s="40"/>
    </row>
    <row r="78" spans="1:29" x14ac:dyDescent="0.25">
      <c r="A78" s="499">
        <v>668</v>
      </c>
      <c r="B78" s="142">
        <v>661</v>
      </c>
      <c r="C78" s="142">
        <v>366</v>
      </c>
      <c r="D78" s="87" t="s">
        <v>69</v>
      </c>
      <c r="E78" s="499">
        <v>514</v>
      </c>
      <c r="F78" s="142">
        <v>633</v>
      </c>
      <c r="G78" s="142">
        <v>397</v>
      </c>
      <c r="H78" s="142">
        <v>366</v>
      </c>
      <c r="I78" s="454">
        <v>514</v>
      </c>
      <c r="J78" s="142">
        <v>479</v>
      </c>
      <c r="K78" s="142">
        <v>497.69</v>
      </c>
      <c r="L78" s="142">
        <v>445</v>
      </c>
      <c r="M78" s="142">
        <v>634.65333333333297</v>
      </c>
      <c r="N78" s="142">
        <v>1303</v>
      </c>
      <c r="O78" s="142">
        <v>1110</v>
      </c>
      <c r="P78" s="86">
        <v>2023</v>
      </c>
      <c r="Q78" s="86">
        <v>1000</v>
      </c>
      <c r="R78" s="86">
        <v>1080</v>
      </c>
      <c r="S78" s="86">
        <v>547</v>
      </c>
      <c r="T78" s="86">
        <v>1047</v>
      </c>
      <c r="U78" s="86">
        <v>560</v>
      </c>
      <c r="V78" s="86">
        <v>326</v>
      </c>
      <c r="W78" s="86">
        <v>257</v>
      </c>
      <c r="X78" s="86">
        <v>191</v>
      </c>
      <c r="Y78" s="86">
        <v>242</v>
      </c>
      <c r="Z78" s="86">
        <v>195</v>
      </c>
      <c r="AA78" s="86">
        <v>130</v>
      </c>
      <c r="AB78" s="86">
        <v>196</v>
      </c>
    </row>
    <row r="79" spans="1:29" ht="12" thickBot="1" x14ac:dyDescent="0.3">
      <c r="A79" s="495">
        <v>697.13333333333298</v>
      </c>
      <c r="B79" s="220">
        <v>784.72333333333302</v>
      </c>
      <c r="C79" s="220">
        <v>383.65666666666698</v>
      </c>
      <c r="D79" s="50" t="s">
        <v>81</v>
      </c>
      <c r="E79" s="495">
        <v>520.73</v>
      </c>
      <c r="F79" s="220">
        <v>589.97666666666703</v>
      </c>
      <c r="G79" s="220">
        <v>324.56333333333299</v>
      </c>
      <c r="H79" s="220">
        <v>383.65666666666698</v>
      </c>
      <c r="I79" s="455">
        <v>532.25833333333298</v>
      </c>
      <c r="J79" s="220">
        <v>555.993333333333</v>
      </c>
      <c r="K79" s="220">
        <v>477</v>
      </c>
      <c r="L79" s="220">
        <v>394.08666666666699</v>
      </c>
      <c r="M79" s="220">
        <v>702.42</v>
      </c>
      <c r="N79" s="220">
        <v>1397.1908333333299</v>
      </c>
      <c r="O79" s="220">
        <v>1316.05666666667</v>
      </c>
      <c r="P79" s="135">
        <v>2098.19333333333</v>
      </c>
      <c r="Q79" s="135">
        <v>980.79666666666697</v>
      </c>
      <c r="R79" s="135">
        <v>1193.7166666666701</v>
      </c>
      <c r="S79" s="135">
        <v>615.77916666666704</v>
      </c>
      <c r="T79" s="135">
        <v>1243.3233333333301</v>
      </c>
      <c r="U79" s="135">
        <v>600.16333333333296</v>
      </c>
      <c r="V79" s="135">
        <v>328.41333333333301</v>
      </c>
      <c r="W79" s="135">
        <v>291.2166666666667</v>
      </c>
      <c r="X79" s="135">
        <v>213</v>
      </c>
      <c r="Y79" s="135">
        <v>290</v>
      </c>
      <c r="Z79" s="135">
        <v>210</v>
      </c>
      <c r="AA79" s="135">
        <v>132</v>
      </c>
      <c r="AB79" s="135">
        <v>221</v>
      </c>
    </row>
    <row r="80" spans="1:29" ht="12" thickTop="1" x14ac:dyDescent="0.25">
      <c r="A80" s="182"/>
      <c r="B80" s="182"/>
      <c r="C80" s="182"/>
      <c r="D80" s="29"/>
      <c r="E80" s="182"/>
      <c r="F80" s="463"/>
      <c r="G80" s="463"/>
      <c r="H80" s="182"/>
      <c r="I80" s="463"/>
      <c r="J80" s="182"/>
      <c r="K80" s="182"/>
      <c r="L80" s="182"/>
      <c r="M80" s="182"/>
      <c r="N80" s="182"/>
      <c r="O80" s="182"/>
      <c r="P80" s="305"/>
      <c r="Q80" s="305"/>
      <c r="R80" s="305"/>
      <c r="S80" s="305"/>
      <c r="T80" s="305"/>
      <c r="U80" s="305"/>
      <c r="V80" s="305"/>
      <c r="W80" s="305"/>
      <c r="X80" s="305"/>
      <c r="Y80" s="305"/>
      <c r="Z80" s="305"/>
      <c r="AA80" s="305"/>
      <c r="AB80" s="305"/>
    </row>
    <row r="81" spans="1:28" ht="13" x14ac:dyDescent="0.3">
      <c r="A81" s="44"/>
      <c r="B81" s="5"/>
      <c r="C81" s="5"/>
      <c r="E81" s="5"/>
      <c r="F81" s="239"/>
      <c r="G81" s="239"/>
      <c r="H81" s="5"/>
      <c r="I81" s="239"/>
      <c r="J81" s="5"/>
      <c r="K81" s="5"/>
      <c r="L81" s="5"/>
      <c r="M81" s="5"/>
      <c r="N81" s="5"/>
      <c r="O81" s="5"/>
      <c r="P81" s="5"/>
      <c r="Q81" s="5"/>
      <c r="R81" s="5"/>
      <c r="S81" s="5"/>
      <c r="T81" s="5"/>
      <c r="U81" s="5"/>
      <c r="V81" s="5"/>
      <c r="W81" s="5"/>
      <c r="X81" s="5"/>
      <c r="Y81" s="5"/>
      <c r="Z81" s="5"/>
      <c r="AA81" s="5"/>
      <c r="AB81" s="5"/>
    </row>
    <row r="82" spans="1:28" ht="13" x14ac:dyDescent="0.3">
      <c r="A82" s="44"/>
      <c r="B82" s="5"/>
      <c r="C82" s="5"/>
      <c r="D82" s="5"/>
      <c r="E82" s="5"/>
      <c r="F82" s="239"/>
      <c r="G82" s="239"/>
      <c r="H82" s="5"/>
      <c r="I82" s="239"/>
      <c r="J82" s="5"/>
      <c r="K82" s="5"/>
      <c r="L82" s="5"/>
      <c r="M82" s="5"/>
      <c r="N82" s="5"/>
      <c r="O82" s="5"/>
      <c r="P82" s="222"/>
      <c r="Q82" s="222"/>
      <c r="R82" s="5"/>
      <c r="S82" s="5"/>
      <c r="T82" s="5"/>
      <c r="U82" s="5"/>
      <c r="V82" s="5"/>
      <c r="W82" s="5"/>
      <c r="X82" s="5"/>
      <c r="Y82" s="5"/>
      <c r="Z82" s="5"/>
      <c r="AA82" s="5"/>
      <c r="AB82" s="5"/>
    </row>
    <row r="83" spans="1:28" x14ac:dyDescent="0.25">
      <c r="P83" s="223"/>
      <c r="Q83" s="223"/>
    </row>
  </sheetData>
  <customSheetViews>
    <customSheetView guid="{48A3D664-27F7-4349-A461-86D50367F56A}" hiddenRows="1">
      <selection activeCell="E5" sqref="E5"/>
      <pageMargins left="0.15748031496062992" right="0.15748031496062992" top="0.74803149606299213" bottom="0.74803149606299213" header="0.51181102362204722" footer="0.51181102362204722"/>
      <pageSetup scale="85" orientation="portrait" r:id="rId1"/>
      <headerFooter alignWithMargins="0"/>
    </customSheetView>
  </customSheetViews>
  <mergeCells count="3">
    <mergeCell ref="A57:S57"/>
    <mergeCell ref="AA56:AB56"/>
    <mergeCell ref="A56:T56"/>
  </mergeCells>
  <phoneticPr fontId="3" type="noConversion"/>
  <pageMargins left="0.15748031496062992" right="0.15748031496062992" top="0.74803149606299213" bottom="0.74803149606299213" header="0.51181102362204722" footer="0.51181102362204722"/>
  <pageSetup scale="50" orientation="portrait" r:id="rId2"/>
  <headerFooter alignWithMargins="0">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54"/>
  <sheetViews>
    <sheetView showGridLines="0" zoomScaleNormal="100" workbookViewId="0">
      <pane xSplit="4" ySplit="6" topLeftCell="E7" activePane="bottomRight" state="frozen"/>
      <selection activeCell="A40" sqref="A40"/>
      <selection pane="topRight" activeCell="A40" sqref="A40"/>
      <selection pane="bottomLeft" activeCell="A40" sqref="A40"/>
      <selection pane="bottomRight" activeCell="B2" sqref="B2"/>
    </sheetView>
  </sheetViews>
  <sheetFormatPr defaultColWidth="9.1796875" defaultRowHeight="12.5" outlineLevelCol="1" x14ac:dyDescent="0.25"/>
  <cols>
    <col min="1" max="1" width="9.81640625" style="4" customWidth="1"/>
    <col min="2" max="3" width="10.54296875" style="4" customWidth="1"/>
    <col min="4" max="4" width="53.453125" style="4" customWidth="1"/>
    <col min="5" max="5" width="10.54296875" style="4" customWidth="1"/>
    <col min="6" max="7" width="10.54296875" style="24" customWidth="1"/>
    <col min="8" max="8" width="10.54296875" style="4" customWidth="1"/>
    <col min="9" max="9" width="10.54296875" style="24" customWidth="1"/>
    <col min="10" max="15" width="10.54296875" style="4" customWidth="1"/>
    <col min="16" max="16" width="10.81640625" style="4" customWidth="1"/>
    <col min="17" max="17" width="9.1796875" style="4" bestFit="1" customWidth="1"/>
    <col min="18" max="19" width="10.81640625" style="4" customWidth="1"/>
    <col min="20" max="25" width="10.81640625" style="4" customWidth="1" outlineLevel="1"/>
    <col min="26" max="26" width="10.81640625" style="4" customWidth="1" outlineLevel="1" collapsed="1"/>
    <col min="27" max="28" width="10.81640625" style="4" customWidth="1" outlineLevel="1"/>
    <col min="29" max="16384" width="9.1796875" style="4"/>
  </cols>
  <sheetData>
    <row r="1" spans="1:28" s="11" customFormat="1" ht="13" x14ac:dyDescent="0.3">
      <c r="A1" s="151" t="s">
        <v>130</v>
      </c>
      <c r="B1" s="149"/>
      <c r="F1" s="24"/>
      <c r="G1" s="24"/>
      <c r="H1" s="149"/>
      <c r="I1" s="24"/>
      <c r="J1" s="149"/>
    </row>
    <row r="4" spans="1:28" ht="13" x14ac:dyDescent="0.3">
      <c r="C4" s="94"/>
      <c r="D4" s="94"/>
      <c r="E4" s="94"/>
      <c r="F4" s="464"/>
      <c r="G4" s="464"/>
      <c r="I4" s="464"/>
      <c r="K4" s="94"/>
      <c r="L4" s="94"/>
      <c r="M4" s="94"/>
      <c r="N4" s="94"/>
      <c r="O4" s="94"/>
      <c r="P4" s="94"/>
      <c r="Q4" s="94"/>
      <c r="R4" s="94"/>
      <c r="S4" s="94"/>
      <c r="T4" s="94"/>
      <c r="U4" s="94"/>
      <c r="V4" s="94"/>
      <c r="W4" s="94"/>
      <c r="X4" s="94"/>
      <c r="Y4" s="94"/>
      <c r="Z4" s="94"/>
      <c r="AA4" s="94"/>
      <c r="AB4" s="94"/>
    </row>
    <row r="5" spans="1:28" x14ac:dyDescent="0.25">
      <c r="A5" s="120"/>
      <c r="B5" s="120"/>
      <c r="C5" s="51"/>
      <c r="D5" s="51"/>
      <c r="E5" s="51"/>
      <c r="F5" s="465"/>
      <c r="G5" s="465"/>
      <c r="H5" s="120"/>
      <c r="I5" s="465"/>
      <c r="J5" s="120"/>
      <c r="K5" s="51"/>
      <c r="L5" s="51"/>
      <c r="M5" s="51"/>
      <c r="N5" s="51"/>
      <c r="O5" s="51"/>
      <c r="P5" s="51"/>
      <c r="Q5" s="51"/>
      <c r="R5" s="51"/>
      <c r="S5" s="51"/>
      <c r="T5" s="51"/>
      <c r="U5" s="51"/>
      <c r="V5" s="51"/>
      <c r="W5" s="51"/>
      <c r="X5" s="51"/>
      <c r="Y5" s="51"/>
      <c r="Z5" s="51"/>
      <c r="AA5" s="51"/>
      <c r="AB5" s="51"/>
    </row>
    <row r="6" spans="1:28" ht="13" thickBot="1" x14ac:dyDescent="0.3">
      <c r="A6" s="12" t="s">
        <v>299</v>
      </c>
      <c r="B6" s="183" t="s">
        <v>290</v>
      </c>
      <c r="C6" s="183" t="s">
        <v>243</v>
      </c>
      <c r="D6" s="52" t="s">
        <v>1</v>
      </c>
      <c r="E6" s="12">
        <v>2024</v>
      </c>
      <c r="F6" s="278" t="s">
        <v>265</v>
      </c>
      <c r="G6" s="183" t="s">
        <v>261</v>
      </c>
      <c r="H6" s="183" t="s">
        <v>243</v>
      </c>
      <c r="I6" s="278">
        <v>2023</v>
      </c>
      <c r="J6" s="183" t="s">
        <v>239</v>
      </c>
      <c r="K6" s="183" t="s">
        <v>235</v>
      </c>
      <c r="L6" s="183" t="s">
        <v>218</v>
      </c>
      <c r="M6" s="183" t="s">
        <v>216</v>
      </c>
      <c r="N6" s="183">
        <v>2022</v>
      </c>
      <c r="O6" s="183" t="s">
        <v>207</v>
      </c>
      <c r="P6" s="215" t="s">
        <v>206</v>
      </c>
      <c r="Q6" s="183" t="s">
        <v>199</v>
      </c>
      <c r="R6" s="183" t="s">
        <v>185</v>
      </c>
      <c r="S6" s="183">
        <v>2021</v>
      </c>
      <c r="T6" s="183" t="s">
        <v>181</v>
      </c>
      <c r="U6" s="183" t="s">
        <v>179</v>
      </c>
      <c r="V6" s="183" t="s">
        <v>178</v>
      </c>
      <c r="W6" s="183" t="s">
        <v>173</v>
      </c>
      <c r="X6" s="10">
        <v>2020</v>
      </c>
      <c r="Y6" s="10" t="s">
        <v>168</v>
      </c>
      <c r="Z6" s="10" t="s">
        <v>165</v>
      </c>
      <c r="AA6" s="9" t="s">
        <v>164</v>
      </c>
      <c r="AB6" s="9" t="s">
        <v>152</v>
      </c>
    </row>
    <row r="7" spans="1:28" s="70" customFormat="1" ht="13.5" thickTop="1" thickBot="1" x14ac:dyDescent="0.3">
      <c r="A7" s="511">
        <v>8953.2999999999993</v>
      </c>
      <c r="B7" s="515">
        <v>9079.74</v>
      </c>
      <c r="C7" s="512">
        <v>8544</v>
      </c>
      <c r="D7" s="700" t="s">
        <v>3</v>
      </c>
      <c r="E7" s="511">
        <v>35764.69</v>
      </c>
      <c r="F7" s="512">
        <v>9437.19</v>
      </c>
      <c r="G7" s="512">
        <v>8703.76</v>
      </c>
      <c r="H7" s="512">
        <v>8544</v>
      </c>
      <c r="I7" s="512">
        <v>38807.910000000003</v>
      </c>
      <c r="J7" s="513">
        <v>10282.129999999999</v>
      </c>
      <c r="K7" s="513">
        <v>10661.88</v>
      </c>
      <c r="L7" s="513">
        <v>8391.31</v>
      </c>
      <c r="M7" s="513">
        <v>9472.59</v>
      </c>
      <c r="N7" s="513">
        <v>61344.44</v>
      </c>
      <c r="O7" s="513">
        <v>17096.48</v>
      </c>
      <c r="P7" s="514">
        <v>18667.310000000001</v>
      </c>
      <c r="Q7" s="513">
        <v>13682.54</v>
      </c>
      <c r="R7" s="513">
        <v>11898.11</v>
      </c>
      <c r="S7" s="513">
        <v>26011.13</v>
      </c>
      <c r="T7" s="513">
        <v>8965.34</v>
      </c>
      <c r="U7" s="513">
        <v>6920.27</v>
      </c>
      <c r="V7" s="513">
        <v>5264.44</v>
      </c>
      <c r="W7" s="513">
        <v>4861.08</v>
      </c>
      <c r="X7" s="514">
        <v>19716.98</v>
      </c>
      <c r="Y7" s="514">
        <v>4594.8500000000004</v>
      </c>
      <c r="Z7" s="514">
        <v>5052.9399999999996</v>
      </c>
      <c r="AA7" s="514">
        <v>3983.54</v>
      </c>
      <c r="AB7" s="514">
        <v>6085.65</v>
      </c>
    </row>
    <row r="8" spans="1:28" s="70" customFormat="1" ht="14" thickBot="1" x14ac:dyDescent="0.3">
      <c r="A8" s="511">
        <v>155.83000000000001</v>
      </c>
      <c r="B8" s="515">
        <v>43.24</v>
      </c>
      <c r="C8" s="512">
        <v>183.18</v>
      </c>
      <c r="D8" s="700" t="s">
        <v>169</v>
      </c>
      <c r="E8" s="511">
        <v>301.11</v>
      </c>
      <c r="F8" s="512">
        <v>31</v>
      </c>
      <c r="G8" s="512">
        <v>43.69</v>
      </c>
      <c r="H8" s="512">
        <v>183.18</v>
      </c>
      <c r="I8" s="512">
        <v>628.98</v>
      </c>
      <c r="J8" s="515">
        <v>223.78</v>
      </c>
      <c r="K8" s="515">
        <v>150.96</v>
      </c>
      <c r="L8" s="515">
        <v>60.94</v>
      </c>
      <c r="M8" s="515">
        <v>193.3</v>
      </c>
      <c r="N8" s="515">
        <v>1339.07</v>
      </c>
      <c r="O8" s="515">
        <v>723.04</v>
      </c>
      <c r="P8" s="516">
        <v>511.18</v>
      </c>
      <c r="Q8" s="515">
        <v>84.45</v>
      </c>
      <c r="R8" s="515">
        <v>20.399999999999999</v>
      </c>
      <c r="S8" s="515">
        <v>185.47</v>
      </c>
      <c r="T8" s="515">
        <v>80.540000000000006</v>
      </c>
      <c r="U8" s="515">
        <v>22.19</v>
      </c>
      <c r="V8" s="515">
        <v>45.81</v>
      </c>
      <c r="W8" s="515">
        <v>36.93</v>
      </c>
      <c r="X8" s="516">
        <v>428.95</v>
      </c>
      <c r="Y8" s="516">
        <v>100.5</v>
      </c>
      <c r="Z8" s="516">
        <v>34.28</v>
      </c>
      <c r="AA8" s="516">
        <v>87.59</v>
      </c>
      <c r="AB8" s="516">
        <v>206.57999999999998</v>
      </c>
    </row>
    <row r="9" spans="1:28" s="70" customFormat="1" ht="13" thickBot="1" x14ac:dyDescent="0.3">
      <c r="A9" s="517">
        <v>-0.84</v>
      </c>
      <c r="B9" s="519">
        <v>4.84</v>
      </c>
      <c r="C9" s="518">
        <v>1.91</v>
      </c>
      <c r="D9" s="701" t="s">
        <v>233</v>
      </c>
      <c r="E9" s="517">
        <v>10.36</v>
      </c>
      <c r="F9" s="518">
        <v>0.76</v>
      </c>
      <c r="G9" s="518">
        <v>2.85</v>
      </c>
      <c r="H9" s="518">
        <v>1.91</v>
      </c>
      <c r="I9" s="518">
        <v>4.74</v>
      </c>
      <c r="J9" s="519">
        <v>-4.0599999999999996</v>
      </c>
      <c r="K9" s="519">
        <v>3.27</v>
      </c>
      <c r="L9" s="519">
        <v>2.73</v>
      </c>
      <c r="M9" s="519">
        <v>2.8</v>
      </c>
      <c r="N9" s="519">
        <v>8.73</v>
      </c>
      <c r="O9" s="519">
        <v>4.0999999999999996</v>
      </c>
      <c r="P9" s="520">
        <v>0.28999999999999998</v>
      </c>
      <c r="Q9" s="519">
        <v>1.98</v>
      </c>
      <c r="R9" s="519">
        <v>2.36</v>
      </c>
      <c r="S9" s="519">
        <v>5.23</v>
      </c>
      <c r="T9" s="519">
        <v>-1.56</v>
      </c>
      <c r="U9" s="519">
        <v>1.94</v>
      </c>
      <c r="V9" s="519">
        <v>1.96</v>
      </c>
      <c r="W9" s="519">
        <v>2.89</v>
      </c>
      <c r="X9" s="520">
        <v>4.47</v>
      </c>
      <c r="Y9" s="520">
        <v>0.15</v>
      </c>
      <c r="Z9" s="520">
        <v>1.47</v>
      </c>
      <c r="AA9" s="520">
        <v>-1.03</v>
      </c>
      <c r="AB9" s="520">
        <v>3.88</v>
      </c>
    </row>
    <row r="10" spans="1:28" s="70" customFormat="1" ht="14" thickBot="1" x14ac:dyDescent="0.3">
      <c r="A10" s="521">
        <v>9108.2900000000009</v>
      </c>
      <c r="B10" s="523">
        <v>9127.82</v>
      </c>
      <c r="C10" s="522">
        <v>8729.09</v>
      </c>
      <c r="D10" s="702" t="s">
        <v>170</v>
      </c>
      <c r="E10" s="521">
        <v>36076.160000000003</v>
      </c>
      <c r="F10" s="522">
        <v>9468.9500000000007</v>
      </c>
      <c r="G10" s="522">
        <v>8750.2999999999993</v>
      </c>
      <c r="H10" s="522">
        <v>8729.09</v>
      </c>
      <c r="I10" s="522">
        <v>39441.629999999997</v>
      </c>
      <c r="J10" s="523">
        <v>10501.85</v>
      </c>
      <c r="K10" s="523">
        <v>10816.11</v>
      </c>
      <c r="L10" s="523">
        <v>8454.98</v>
      </c>
      <c r="M10" s="523">
        <v>9668.69</v>
      </c>
      <c r="N10" s="523">
        <v>62692.24</v>
      </c>
      <c r="O10" s="523">
        <v>17823.62</v>
      </c>
      <c r="P10" s="524">
        <v>19178.78</v>
      </c>
      <c r="Q10" s="523">
        <v>13768.97</v>
      </c>
      <c r="R10" s="523">
        <v>11920.87</v>
      </c>
      <c r="S10" s="523">
        <v>26201.83</v>
      </c>
      <c r="T10" s="523">
        <v>9044.32</v>
      </c>
      <c r="U10" s="523">
        <v>6944.4</v>
      </c>
      <c r="V10" s="523">
        <v>5312.21</v>
      </c>
      <c r="W10" s="523">
        <v>4900.8999999999996</v>
      </c>
      <c r="X10" s="524">
        <v>20150.400000000001</v>
      </c>
      <c r="Y10" s="524">
        <v>4695.5</v>
      </c>
      <c r="Z10" s="524">
        <v>5088.6899999999996</v>
      </c>
      <c r="AA10" s="524">
        <v>4070.1</v>
      </c>
      <c r="AB10" s="524">
        <v>6296.11</v>
      </c>
    </row>
    <row r="11" spans="1:28" s="70" customFormat="1" ht="13" thickBot="1" x14ac:dyDescent="0.3">
      <c r="A11" s="511">
        <v>-4076.97</v>
      </c>
      <c r="B11" s="515">
        <v>-4383.2299999999996</v>
      </c>
      <c r="C11" s="512">
        <v>-3730.57</v>
      </c>
      <c r="D11" s="700" t="s">
        <v>87</v>
      </c>
      <c r="E11" s="511">
        <v>-16958.84</v>
      </c>
      <c r="F11" s="512">
        <v>-4595.2700000000004</v>
      </c>
      <c r="G11" s="512">
        <v>-4249.7700000000004</v>
      </c>
      <c r="H11" s="512">
        <v>-3730.57</v>
      </c>
      <c r="I11" s="512">
        <v>-18586.14</v>
      </c>
      <c r="J11" s="515">
        <v>-5029.41</v>
      </c>
      <c r="K11" s="515">
        <v>-4883.66</v>
      </c>
      <c r="L11" s="515">
        <v>-3922.9</v>
      </c>
      <c r="M11" s="515">
        <v>-4750.17</v>
      </c>
      <c r="N11" s="515">
        <v>-30376.5</v>
      </c>
      <c r="O11" s="515">
        <v>-9131.77</v>
      </c>
      <c r="P11" s="515">
        <v>-9549.4</v>
      </c>
      <c r="Q11" s="515">
        <v>-6145.96</v>
      </c>
      <c r="R11" s="515">
        <v>-5549.37</v>
      </c>
      <c r="S11" s="515">
        <v>-10572.06</v>
      </c>
      <c r="T11" s="515">
        <v>-3679.1</v>
      </c>
      <c r="U11" s="515">
        <v>-3139.92</v>
      </c>
      <c r="V11" s="515">
        <v>-2067.96</v>
      </c>
      <c r="W11" s="515">
        <v>-1685.08</v>
      </c>
      <c r="X11" s="515">
        <v>-8209.7000000000007</v>
      </c>
      <c r="Y11" s="515">
        <v>-1699.29</v>
      </c>
      <c r="Z11" s="515">
        <v>-2194.67</v>
      </c>
      <c r="AA11" s="515">
        <v>-1621.63</v>
      </c>
      <c r="AB11" s="515">
        <v>-2694.11</v>
      </c>
    </row>
    <row r="12" spans="1:28" s="70" customFormat="1" ht="13" thickBot="1" x14ac:dyDescent="0.3">
      <c r="A12" s="511">
        <v>-1419.36</v>
      </c>
      <c r="B12" s="515">
        <v>-1404.21</v>
      </c>
      <c r="C12" s="512">
        <v>-1330.59</v>
      </c>
      <c r="D12" s="700" t="s">
        <v>88</v>
      </c>
      <c r="E12" s="511">
        <v>-5147.88</v>
      </c>
      <c r="F12" s="512">
        <v>-1342.7</v>
      </c>
      <c r="G12" s="512">
        <v>-1070.3800000000001</v>
      </c>
      <c r="H12" s="512">
        <v>-1330.59</v>
      </c>
      <c r="I12" s="512">
        <v>-4583.68</v>
      </c>
      <c r="J12" s="515">
        <v>-1409.22</v>
      </c>
      <c r="K12" s="515">
        <v>-1243.1099999999999</v>
      </c>
      <c r="L12" s="515">
        <v>-835.63</v>
      </c>
      <c r="M12" s="515">
        <v>-1095.72</v>
      </c>
      <c r="N12" s="515">
        <v>-6918.9</v>
      </c>
      <c r="O12" s="515">
        <v>-3014.65</v>
      </c>
      <c r="P12" s="515">
        <v>-1634.26</v>
      </c>
      <c r="Q12" s="515">
        <v>-1162.8900000000001</v>
      </c>
      <c r="R12" s="515">
        <v>-1107.0999999999999</v>
      </c>
      <c r="S12" s="515">
        <v>-4100.78</v>
      </c>
      <c r="T12" s="515">
        <v>-1265.92</v>
      </c>
      <c r="U12" s="515">
        <v>-965.08</v>
      </c>
      <c r="V12" s="515">
        <v>-952.56</v>
      </c>
      <c r="W12" s="515">
        <v>-917.22</v>
      </c>
      <c r="X12" s="515">
        <v>-3488.97</v>
      </c>
      <c r="Y12" s="515">
        <v>-949.25</v>
      </c>
      <c r="Z12" s="515">
        <v>-864.29</v>
      </c>
      <c r="AA12" s="515">
        <v>-731.23</v>
      </c>
      <c r="AB12" s="515">
        <v>-944.2</v>
      </c>
    </row>
    <row r="13" spans="1:28" s="70" customFormat="1" ht="13" thickBot="1" x14ac:dyDescent="0.3">
      <c r="A13" s="511">
        <v>-570.16999999999996</v>
      </c>
      <c r="B13" s="515">
        <v>-431.52</v>
      </c>
      <c r="C13" s="512">
        <v>-399.07</v>
      </c>
      <c r="D13" s="700" t="s">
        <v>89</v>
      </c>
      <c r="E13" s="511">
        <v>-1402.19</v>
      </c>
      <c r="F13" s="512">
        <v>-294.81</v>
      </c>
      <c r="G13" s="512">
        <v>-276.79000000000002</v>
      </c>
      <c r="H13" s="512">
        <v>-399.07</v>
      </c>
      <c r="I13" s="512">
        <v>-2478.33</v>
      </c>
      <c r="J13" s="515">
        <v>-374.39</v>
      </c>
      <c r="K13" s="515">
        <v>-620.49</v>
      </c>
      <c r="L13" s="515">
        <v>-614.25</v>
      </c>
      <c r="M13" s="515">
        <v>-869.2</v>
      </c>
      <c r="N13" s="515">
        <v>-5435.21</v>
      </c>
      <c r="O13" s="515">
        <v>-948.84</v>
      </c>
      <c r="P13" s="515">
        <v>-1283.92</v>
      </c>
      <c r="Q13" s="515">
        <v>-1414.79</v>
      </c>
      <c r="R13" s="515">
        <v>-1787.66</v>
      </c>
      <c r="S13" s="515">
        <v>-1988.06</v>
      </c>
      <c r="T13" s="515">
        <v>-1119.8</v>
      </c>
      <c r="U13" s="515">
        <v>-380.68</v>
      </c>
      <c r="V13" s="515">
        <v>-262.41000000000003</v>
      </c>
      <c r="W13" s="515">
        <v>-225.17</v>
      </c>
      <c r="X13" s="515">
        <v>-873.3</v>
      </c>
      <c r="Y13" s="515">
        <v>-163.19999999999999</v>
      </c>
      <c r="Z13" s="515">
        <v>-174.31</v>
      </c>
      <c r="AA13" s="515">
        <v>-210.78</v>
      </c>
      <c r="AB13" s="515">
        <v>-325.01</v>
      </c>
    </row>
    <row r="14" spans="1:28" s="70" customFormat="1" ht="15" thickBot="1" x14ac:dyDescent="0.3">
      <c r="A14" s="511">
        <v>-843.06</v>
      </c>
      <c r="B14" s="515">
        <v>-1556.11</v>
      </c>
      <c r="C14" s="512">
        <v>-886.07</v>
      </c>
      <c r="D14" s="703" t="s">
        <v>289</v>
      </c>
      <c r="E14" s="511">
        <v>-4142.7</v>
      </c>
      <c r="F14" s="512">
        <v>-838.83</v>
      </c>
      <c r="G14" s="512">
        <v>-861.69</v>
      </c>
      <c r="H14" s="512">
        <v>-886.07</v>
      </c>
      <c r="I14" s="512">
        <v>-3216.19</v>
      </c>
      <c r="J14" s="515">
        <v>-878.41</v>
      </c>
      <c r="K14" s="515">
        <v>-857.69</v>
      </c>
      <c r="L14" s="515">
        <v>-748.32</v>
      </c>
      <c r="M14" s="515">
        <v>-731.77</v>
      </c>
      <c r="N14" s="515">
        <v>-5064.3599999999997</v>
      </c>
      <c r="O14" s="515">
        <v>-2681.98</v>
      </c>
      <c r="P14" s="515">
        <v>-779.24</v>
      </c>
      <c r="Q14" s="515">
        <v>-864.77</v>
      </c>
      <c r="R14" s="515">
        <v>-738.37</v>
      </c>
      <c r="S14" s="515">
        <v>-3399.41</v>
      </c>
      <c r="T14" s="515">
        <v>-858.49</v>
      </c>
      <c r="U14" s="515">
        <v>-883.74</v>
      </c>
      <c r="V14" s="515">
        <v>-837.35</v>
      </c>
      <c r="W14" s="515">
        <v>-819.83</v>
      </c>
      <c r="X14" s="515">
        <v>-2996.06</v>
      </c>
      <c r="Y14" s="515">
        <v>-729.6</v>
      </c>
      <c r="Z14" s="515">
        <v>-590.29</v>
      </c>
      <c r="AA14" s="515">
        <v>-809.69999999999993</v>
      </c>
      <c r="AB14" s="515">
        <v>-866.47</v>
      </c>
    </row>
    <row r="15" spans="1:28" s="70" customFormat="1" ht="13" thickBot="1" x14ac:dyDescent="0.3">
      <c r="A15" s="511">
        <v>-792.87</v>
      </c>
      <c r="B15" s="515">
        <v>-831.91</v>
      </c>
      <c r="C15" s="512">
        <v>-651.52</v>
      </c>
      <c r="D15" s="700" t="s">
        <v>90</v>
      </c>
      <c r="E15" s="511">
        <v>-3027.86</v>
      </c>
      <c r="F15" s="512">
        <v>-764.17</v>
      </c>
      <c r="G15" s="512">
        <v>-780.26</v>
      </c>
      <c r="H15" s="512">
        <v>-651.52</v>
      </c>
      <c r="I15" s="512">
        <v>-2695.53</v>
      </c>
      <c r="J15" s="513">
        <v>-743.81</v>
      </c>
      <c r="K15" s="513">
        <v>-734.59</v>
      </c>
      <c r="L15" s="513">
        <v>-695.84</v>
      </c>
      <c r="M15" s="513">
        <v>-521.29</v>
      </c>
      <c r="N15" s="513">
        <v>-2424.73</v>
      </c>
      <c r="O15" s="513">
        <v>-735.08</v>
      </c>
      <c r="P15" s="515">
        <v>-647.52</v>
      </c>
      <c r="Q15" s="513">
        <v>-558.15</v>
      </c>
      <c r="R15" s="513">
        <v>-483.98</v>
      </c>
      <c r="S15" s="513">
        <v>-1976.73</v>
      </c>
      <c r="T15" s="513">
        <v>-522.87</v>
      </c>
      <c r="U15" s="513">
        <v>-503.55</v>
      </c>
      <c r="V15" s="513">
        <v>-469.91</v>
      </c>
      <c r="W15" s="513">
        <v>-480.4</v>
      </c>
      <c r="X15" s="515">
        <v>-1952.35</v>
      </c>
      <c r="Y15" s="515">
        <v>-478.34</v>
      </c>
      <c r="Z15" s="515">
        <v>-504.78</v>
      </c>
      <c r="AA15" s="515">
        <v>-441.23</v>
      </c>
      <c r="AB15" s="515">
        <v>-528</v>
      </c>
    </row>
    <row r="16" spans="1:28" s="70" customFormat="1" ht="13" thickBot="1" x14ac:dyDescent="0.3">
      <c r="A16" s="511">
        <v>-11.31</v>
      </c>
      <c r="B16" s="515">
        <v>-36.64</v>
      </c>
      <c r="C16" s="512">
        <v>-20.72</v>
      </c>
      <c r="D16" s="700" t="s">
        <v>4</v>
      </c>
      <c r="E16" s="511">
        <v>-127.19</v>
      </c>
      <c r="F16" s="512">
        <v>-11.88</v>
      </c>
      <c r="G16" s="512">
        <v>-57.95</v>
      </c>
      <c r="H16" s="512">
        <v>-20.72</v>
      </c>
      <c r="I16" s="512">
        <v>-111.88</v>
      </c>
      <c r="J16" s="513">
        <v>-55.62</v>
      </c>
      <c r="K16" s="513">
        <v>-21.7</v>
      </c>
      <c r="L16" s="513">
        <v>-17.920000000000002</v>
      </c>
      <c r="M16" s="513">
        <v>-16.64</v>
      </c>
      <c r="N16" s="513">
        <v>-134.41</v>
      </c>
      <c r="O16" s="513">
        <v>-50.89</v>
      </c>
      <c r="P16" s="515">
        <v>-33.29</v>
      </c>
      <c r="Q16" s="513">
        <v>-14.63</v>
      </c>
      <c r="R16" s="513">
        <v>-35.6</v>
      </c>
      <c r="S16" s="513">
        <v>-203.36</v>
      </c>
      <c r="T16" s="513">
        <v>-98.17</v>
      </c>
      <c r="U16" s="513">
        <v>-59.19</v>
      </c>
      <c r="V16" s="513">
        <v>-28.43</v>
      </c>
      <c r="W16" s="513">
        <v>-17.57</v>
      </c>
      <c r="X16" s="515">
        <v>-814.47</v>
      </c>
      <c r="Y16" s="515">
        <v>-89.27</v>
      </c>
      <c r="Z16" s="515">
        <v>-661.4</v>
      </c>
      <c r="AA16" s="515">
        <v>-17.899999999999999</v>
      </c>
      <c r="AB16" s="515">
        <v>-45.9</v>
      </c>
    </row>
    <row r="17" spans="1:28" s="70" customFormat="1" ht="13" thickBot="1" x14ac:dyDescent="0.3">
      <c r="A17" s="525">
        <v>-152.38</v>
      </c>
      <c r="B17" s="528">
        <v>-165.58</v>
      </c>
      <c r="C17" s="526">
        <v>-111.24</v>
      </c>
      <c r="D17" s="704" t="s">
        <v>5</v>
      </c>
      <c r="E17" s="525">
        <v>-414.47</v>
      </c>
      <c r="F17" s="526">
        <v>-104.54</v>
      </c>
      <c r="G17" s="526">
        <v>-33.11</v>
      </c>
      <c r="H17" s="526">
        <v>-111.24</v>
      </c>
      <c r="I17" s="526">
        <v>-215.99</v>
      </c>
      <c r="J17" s="527">
        <v>-50.29</v>
      </c>
      <c r="K17" s="527">
        <v>-37.770000000000003</v>
      </c>
      <c r="L17" s="527">
        <v>-60.86</v>
      </c>
      <c r="M17" s="527">
        <v>-67.069999999999993</v>
      </c>
      <c r="N17" s="527">
        <v>-299.38</v>
      </c>
      <c r="O17" s="527">
        <v>-141.68</v>
      </c>
      <c r="P17" s="528">
        <v>-48.63</v>
      </c>
      <c r="Q17" s="527">
        <v>-75.709999999999994</v>
      </c>
      <c r="R17" s="527">
        <v>-33.36</v>
      </c>
      <c r="S17" s="527">
        <v>-252.58</v>
      </c>
      <c r="T17" s="527">
        <v>-6.82</v>
      </c>
      <c r="U17" s="527">
        <v>-34.01</v>
      </c>
      <c r="V17" s="527">
        <v>-162.86000000000001</v>
      </c>
      <c r="W17" s="527">
        <v>-48.89</v>
      </c>
      <c r="X17" s="528">
        <v>-348.46</v>
      </c>
      <c r="Y17" s="528">
        <v>-47.53</v>
      </c>
      <c r="Z17" s="528">
        <v>-142.97999999999999</v>
      </c>
      <c r="AA17" s="528">
        <v>-95.13</v>
      </c>
      <c r="AB17" s="528">
        <v>-62.82</v>
      </c>
    </row>
    <row r="18" spans="1:28" s="70" customFormat="1" ht="13.5" thickTop="1" thickBot="1" x14ac:dyDescent="0.3">
      <c r="A18" s="529">
        <v>1242.17</v>
      </c>
      <c r="B18" s="741">
        <v>318.62</v>
      </c>
      <c r="C18" s="530">
        <v>1599.31</v>
      </c>
      <c r="D18" s="705" t="s">
        <v>91</v>
      </c>
      <c r="E18" s="529">
        <v>4855.03</v>
      </c>
      <c r="F18" s="530">
        <v>1516.75</v>
      </c>
      <c r="G18" s="530">
        <v>1420.35</v>
      </c>
      <c r="H18" s="530">
        <v>1599.31</v>
      </c>
      <c r="I18" s="530">
        <v>7553.89</v>
      </c>
      <c r="J18" s="531">
        <v>1960.7</v>
      </c>
      <c r="K18" s="531">
        <v>2417.1</v>
      </c>
      <c r="L18" s="531">
        <v>1559.26</v>
      </c>
      <c r="M18" s="531">
        <v>1616.83</v>
      </c>
      <c r="N18" s="531">
        <v>12038.75</v>
      </c>
      <c r="O18" s="531">
        <v>1118.73</v>
      </c>
      <c r="P18" s="532">
        <v>5202.5200000000004</v>
      </c>
      <c r="Q18" s="531">
        <v>3532.07</v>
      </c>
      <c r="R18" s="531">
        <v>2185.4299999999998</v>
      </c>
      <c r="S18" s="531">
        <v>3708.85</v>
      </c>
      <c r="T18" s="531">
        <v>1493.15</v>
      </c>
      <c r="U18" s="531">
        <v>978.23</v>
      </c>
      <c r="V18" s="531">
        <v>530.73</v>
      </c>
      <c r="W18" s="531">
        <v>706.74</v>
      </c>
      <c r="X18" s="532">
        <v>1467.09</v>
      </c>
      <c r="Y18" s="532">
        <v>539.02</v>
      </c>
      <c r="Z18" s="532">
        <v>-44.03</v>
      </c>
      <c r="AA18" s="532">
        <v>142.5</v>
      </c>
      <c r="AB18" s="532">
        <v>829.6</v>
      </c>
    </row>
    <row r="19" spans="1:28" s="70" customFormat="1" ht="13" thickBot="1" x14ac:dyDescent="0.3">
      <c r="A19" s="511">
        <v>195.25</v>
      </c>
      <c r="B19" s="515">
        <v>181.15</v>
      </c>
      <c r="C19" s="512">
        <v>233.29</v>
      </c>
      <c r="D19" s="700" t="s">
        <v>92</v>
      </c>
      <c r="E19" s="511">
        <v>835.71</v>
      </c>
      <c r="F19" s="512">
        <v>190.26</v>
      </c>
      <c r="G19" s="512">
        <v>231.01</v>
      </c>
      <c r="H19" s="512">
        <v>233.29</v>
      </c>
      <c r="I19" s="512">
        <v>1012.95</v>
      </c>
      <c r="J19" s="513">
        <v>233.55</v>
      </c>
      <c r="K19" s="513">
        <v>158.21</v>
      </c>
      <c r="L19" s="513">
        <v>292.76</v>
      </c>
      <c r="M19" s="513">
        <v>328.43</v>
      </c>
      <c r="N19" s="513">
        <v>776.09</v>
      </c>
      <c r="O19" s="513">
        <v>275.27</v>
      </c>
      <c r="P19" s="515">
        <v>270.89</v>
      </c>
      <c r="Q19" s="513">
        <v>151.9</v>
      </c>
      <c r="R19" s="513">
        <v>78.03</v>
      </c>
      <c r="S19" s="513">
        <v>160.69</v>
      </c>
      <c r="T19" s="513">
        <v>49.6</v>
      </c>
      <c r="U19" s="513">
        <v>41.27</v>
      </c>
      <c r="V19" s="513">
        <v>34.479999999999997</v>
      </c>
      <c r="W19" s="513">
        <v>35.340000000000003</v>
      </c>
      <c r="X19" s="515">
        <v>337.33</v>
      </c>
      <c r="Y19" s="515">
        <v>60.67</v>
      </c>
      <c r="Z19" s="515">
        <v>76.75</v>
      </c>
      <c r="AA19" s="515">
        <v>147.44999999999999</v>
      </c>
      <c r="AB19" s="515">
        <v>52.46</v>
      </c>
    </row>
    <row r="20" spans="1:28" s="70" customFormat="1" ht="13" thickBot="1" x14ac:dyDescent="0.3">
      <c r="A20" s="511">
        <v>-172.59</v>
      </c>
      <c r="B20" s="515">
        <v>-208.59</v>
      </c>
      <c r="C20" s="512">
        <v>-152.54</v>
      </c>
      <c r="D20" s="700" t="s">
        <v>93</v>
      </c>
      <c r="E20" s="511">
        <v>-695.98</v>
      </c>
      <c r="F20" s="512">
        <v>-149.56</v>
      </c>
      <c r="G20" s="512">
        <v>-185.29</v>
      </c>
      <c r="H20" s="512">
        <v>-152.54</v>
      </c>
      <c r="I20" s="512">
        <v>-722.22</v>
      </c>
      <c r="J20" s="513">
        <v>-177.21</v>
      </c>
      <c r="K20" s="513">
        <v>-234.95</v>
      </c>
      <c r="L20" s="513">
        <v>-146.52000000000001</v>
      </c>
      <c r="M20" s="513">
        <v>-163.54</v>
      </c>
      <c r="N20" s="513">
        <v>-725.86</v>
      </c>
      <c r="O20" s="513">
        <v>-158.97999999999999</v>
      </c>
      <c r="P20" s="515">
        <v>-171.95</v>
      </c>
      <c r="Q20" s="513">
        <v>-240.53</v>
      </c>
      <c r="R20" s="513">
        <v>-154.4</v>
      </c>
      <c r="S20" s="513">
        <v>-464.74</v>
      </c>
      <c r="T20" s="513">
        <v>-137.30000000000001</v>
      </c>
      <c r="U20" s="513">
        <v>-187.5</v>
      </c>
      <c r="V20" s="513">
        <v>-61.97</v>
      </c>
      <c r="W20" s="513">
        <v>-77.97</v>
      </c>
      <c r="X20" s="515">
        <v>-295.44</v>
      </c>
      <c r="Y20" s="515">
        <v>-62.28</v>
      </c>
      <c r="Z20" s="515">
        <v>-73.41</v>
      </c>
      <c r="AA20" s="515">
        <v>-52.35</v>
      </c>
      <c r="AB20" s="515">
        <v>-107.4</v>
      </c>
    </row>
    <row r="21" spans="1:28" s="70" customFormat="1" ht="13" thickBot="1" x14ac:dyDescent="0.3">
      <c r="A21" s="517">
        <v>6.99</v>
      </c>
      <c r="B21" s="519">
        <v>-3.28</v>
      </c>
      <c r="C21" s="518">
        <v>-2.92</v>
      </c>
      <c r="D21" s="701" t="s">
        <v>6</v>
      </c>
      <c r="E21" s="517">
        <v>-27.19</v>
      </c>
      <c r="F21" s="518">
        <v>-10.23</v>
      </c>
      <c r="G21" s="518">
        <v>-10.76</v>
      </c>
      <c r="H21" s="518">
        <v>-2.92</v>
      </c>
      <c r="I21" s="518">
        <v>-27.54</v>
      </c>
      <c r="J21" s="534">
        <v>-12.63</v>
      </c>
      <c r="K21" s="534">
        <v>-2.71</v>
      </c>
      <c r="L21" s="534">
        <v>-1.71</v>
      </c>
      <c r="M21" s="534">
        <v>-10.49</v>
      </c>
      <c r="N21" s="534">
        <v>-33.130000000000003</v>
      </c>
      <c r="O21" s="534">
        <v>-26.08</v>
      </c>
      <c r="P21" s="519">
        <v>0.85</v>
      </c>
      <c r="Q21" s="534">
        <v>-2.38</v>
      </c>
      <c r="R21" s="534">
        <v>-5.52</v>
      </c>
      <c r="S21" s="534">
        <v>-6.7</v>
      </c>
      <c r="T21" s="534">
        <v>0.6</v>
      </c>
      <c r="U21" s="534">
        <v>-5.42</v>
      </c>
      <c r="V21" s="534">
        <v>-10.02</v>
      </c>
      <c r="W21" s="534">
        <v>8.14</v>
      </c>
      <c r="X21" s="519">
        <v>-30.28</v>
      </c>
      <c r="Y21" s="519">
        <v>-15.79</v>
      </c>
      <c r="Z21" s="519">
        <v>-11.14</v>
      </c>
      <c r="AA21" s="519">
        <v>-8.6</v>
      </c>
      <c r="AB21" s="519">
        <v>5.25</v>
      </c>
    </row>
    <row r="22" spans="1:28" s="70" customFormat="1" ht="13" thickBot="1" x14ac:dyDescent="0.3">
      <c r="A22" s="521">
        <v>29.65</v>
      </c>
      <c r="B22" s="523">
        <v>-30.72</v>
      </c>
      <c r="C22" s="522">
        <v>77.83</v>
      </c>
      <c r="D22" s="702" t="s">
        <v>7</v>
      </c>
      <c r="E22" s="521">
        <v>112.54</v>
      </c>
      <c r="F22" s="522">
        <v>30.47</v>
      </c>
      <c r="G22" s="522">
        <v>34.96</v>
      </c>
      <c r="H22" s="522">
        <v>77.83</v>
      </c>
      <c r="I22" s="522">
        <v>263.19</v>
      </c>
      <c r="J22" s="535">
        <v>43.71</v>
      </c>
      <c r="K22" s="535">
        <v>-79.45</v>
      </c>
      <c r="L22" s="535">
        <v>144.53</v>
      </c>
      <c r="M22" s="535">
        <v>154.4</v>
      </c>
      <c r="N22" s="535">
        <v>17.100000000000001</v>
      </c>
      <c r="O22" s="535">
        <v>90.21</v>
      </c>
      <c r="P22" s="523">
        <v>99.79</v>
      </c>
      <c r="Q22" s="535">
        <v>-91.01</v>
      </c>
      <c r="R22" s="535">
        <v>-81.89</v>
      </c>
      <c r="S22" s="535">
        <v>-310.75</v>
      </c>
      <c r="T22" s="535">
        <v>-87.1</v>
      </c>
      <c r="U22" s="535">
        <v>-151.65</v>
      </c>
      <c r="V22" s="535">
        <v>-37.51</v>
      </c>
      <c r="W22" s="535">
        <v>-34.49</v>
      </c>
      <c r="X22" s="523">
        <v>11.61</v>
      </c>
      <c r="Y22" s="523">
        <v>-17.399999999999999</v>
      </c>
      <c r="Z22" s="523">
        <v>-7.8</v>
      </c>
      <c r="AA22" s="523">
        <v>86.5</v>
      </c>
      <c r="AB22" s="523">
        <v>-49.69</v>
      </c>
    </row>
    <row r="23" spans="1:28" s="70" customFormat="1" ht="13" thickBot="1" x14ac:dyDescent="0.3">
      <c r="A23" s="511">
        <v>1271.82</v>
      </c>
      <c r="B23" s="515">
        <v>287.89999999999998</v>
      </c>
      <c r="C23" s="512">
        <v>1677.14</v>
      </c>
      <c r="D23" s="700" t="s">
        <v>219</v>
      </c>
      <c r="E23" s="511">
        <v>4967.57</v>
      </c>
      <c r="F23" s="512">
        <v>1547.22</v>
      </c>
      <c r="G23" s="512">
        <v>1455.31</v>
      </c>
      <c r="H23" s="512">
        <v>1677.14</v>
      </c>
      <c r="I23" s="512">
        <v>7817.08</v>
      </c>
      <c r="J23" s="536">
        <v>2004.41</v>
      </c>
      <c r="K23" s="536">
        <v>2337.65</v>
      </c>
      <c r="L23" s="536">
        <v>1703.79</v>
      </c>
      <c r="M23" s="536">
        <f>M25</f>
        <v>1771.23</v>
      </c>
      <c r="N23" s="536">
        <f t="shared" ref="N23:AB23" si="0">N25</f>
        <v>12055.85</v>
      </c>
      <c r="O23" s="536">
        <f t="shared" si="0"/>
        <v>1208.94</v>
      </c>
      <c r="P23" s="536">
        <f t="shared" si="0"/>
        <v>5302.31</v>
      </c>
      <c r="Q23" s="536">
        <f t="shared" si="0"/>
        <v>3441.06</v>
      </c>
      <c r="R23" s="536">
        <f t="shared" si="0"/>
        <v>2103.54</v>
      </c>
      <c r="S23" s="536">
        <f t="shared" si="0"/>
        <v>3398.1</v>
      </c>
      <c r="T23" s="536">
        <f t="shared" si="0"/>
        <v>1406.05</v>
      </c>
      <c r="U23" s="536">
        <f t="shared" si="0"/>
        <v>826.58</v>
      </c>
      <c r="V23" s="536">
        <f t="shared" si="0"/>
        <v>493.22</v>
      </c>
      <c r="W23" s="536">
        <f t="shared" si="0"/>
        <v>672.25</v>
      </c>
      <c r="X23" s="536">
        <f t="shared" si="0"/>
        <v>1478.7</v>
      </c>
      <c r="Y23" s="536">
        <f t="shared" si="0"/>
        <v>521.62</v>
      </c>
      <c r="Z23" s="536">
        <f t="shared" si="0"/>
        <v>-51.83</v>
      </c>
      <c r="AA23" s="536">
        <f t="shared" si="0"/>
        <v>229</v>
      </c>
      <c r="AB23" s="536">
        <f t="shared" si="0"/>
        <v>779.91</v>
      </c>
    </row>
    <row r="24" spans="1:28" s="70" customFormat="1" ht="13" thickBot="1" x14ac:dyDescent="0.3">
      <c r="A24" s="537">
        <v>0</v>
      </c>
      <c r="B24" s="742" t="s">
        <v>183</v>
      </c>
      <c r="C24" s="538" t="s">
        <v>183</v>
      </c>
      <c r="D24" s="706" t="s">
        <v>223</v>
      </c>
      <c r="E24" s="537" t="s">
        <v>183</v>
      </c>
      <c r="F24" s="538" t="s">
        <v>183</v>
      </c>
      <c r="G24" s="538" t="s">
        <v>183</v>
      </c>
      <c r="H24" s="538" t="s">
        <v>183</v>
      </c>
      <c r="I24" s="538">
        <v>-2729.24</v>
      </c>
      <c r="J24" s="539">
        <v>-374.7</v>
      </c>
      <c r="K24" s="539">
        <v>-371.92</v>
      </c>
      <c r="L24" s="539">
        <v>-1982.62</v>
      </c>
      <c r="M24" s="539"/>
      <c r="N24" s="540"/>
      <c r="O24" s="540"/>
      <c r="P24" s="541"/>
      <c r="Q24" s="540"/>
      <c r="R24" s="540"/>
      <c r="S24" s="540"/>
      <c r="T24" s="540"/>
      <c r="U24" s="540"/>
      <c r="V24" s="540"/>
      <c r="W24" s="540"/>
      <c r="X24" s="541"/>
      <c r="Y24" s="541"/>
      <c r="Z24" s="541"/>
      <c r="AA24" s="541"/>
      <c r="AB24" s="541"/>
    </row>
    <row r="25" spans="1:28" s="70" customFormat="1" ht="13" thickBot="1" x14ac:dyDescent="0.3">
      <c r="A25" s="542">
        <v>1271.82</v>
      </c>
      <c r="B25" s="743">
        <v>287.89999999999998</v>
      </c>
      <c r="C25" s="543">
        <v>1677.14</v>
      </c>
      <c r="D25" s="707" t="s">
        <v>224</v>
      </c>
      <c r="E25" s="542">
        <v>4967.57</v>
      </c>
      <c r="F25" s="543">
        <v>1547.22</v>
      </c>
      <c r="G25" s="543">
        <v>1455.31</v>
      </c>
      <c r="H25" s="543">
        <v>1677.14</v>
      </c>
      <c r="I25" s="545">
        <v>5087.84</v>
      </c>
      <c r="J25" s="544">
        <v>1629.71</v>
      </c>
      <c r="K25" s="544">
        <v>1965.73</v>
      </c>
      <c r="L25" s="544">
        <v>-278.83</v>
      </c>
      <c r="M25" s="544">
        <v>1771.23</v>
      </c>
      <c r="N25" s="544">
        <v>12055.85</v>
      </c>
      <c r="O25" s="544">
        <v>1208.94</v>
      </c>
      <c r="P25" s="546">
        <v>5302.31</v>
      </c>
      <c r="Q25" s="544">
        <v>3441.06</v>
      </c>
      <c r="R25" s="544">
        <v>2103.54</v>
      </c>
      <c r="S25" s="544">
        <v>3398.1</v>
      </c>
      <c r="T25" s="544">
        <v>1406.05</v>
      </c>
      <c r="U25" s="544">
        <v>826.58</v>
      </c>
      <c r="V25" s="544">
        <v>493.22</v>
      </c>
      <c r="W25" s="544">
        <v>672.25</v>
      </c>
      <c r="X25" s="546">
        <v>1478.7</v>
      </c>
      <c r="Y25" s="546">
        <v>521.62</v>
      </c>
      <c r="Z25" s="546">
        <v>-51.83</v>
      </c>
      <c r="AA25" s="546">
        <v>229</v>
      </c>
      <c r="AB25" s="546">
        <v>779.91</v>
      </c>
    </row>
    <row r="26" spans="1:28" s="70" customFormat="1" ht="13" thickBot="1" x14ac:dyDescent="0.3">
      <c r="A26" s="511">
        <v>-202.21</v>
      </c>
      <c r="B26" s="515">
        <v>-24.67</v>
      </c>
      <c r="C26" s="512">
        <v>-278.11</v>
      </c>
      <c r="D26" s="700" t="s">
        <v>8</v>
      </c>
      <c r="E26" s="511">
        <v>-777.74</v>
      </c>
      <c r="F26" s="512">
        <v>-248.78</v>
      </c>
      <c r="G26" s="512">
        <v>-226.18</v>
      </c>
      <c r="H26" s="512">
        <v>-278.11</v>
      </c>
      <c r="I26" s="512">
        <v>-1057.76</v>
      </c>
      <c r="J26" s="513">
        <v>-147.55000000000001</v>
      </c>
      <c r="K26" s="513">
        <v>-361.89</v>
      </c>
      <c r="L26" s="513">
        <v>-257.95</v>
      </c>
      <c r="M26" s="513">
        <v>-290.37</v>
      </c>
      <c r="N26" s="513">
        <v>-1755.78</v>
      </c>
      <c r="O26" s="513">
        <v>-64.47</v>
      </c>
      <c r="P26" s="515">
        <v>-792.76</v>
      </c>
      <c r="Q26" s="513">
        <v>-543.34</v>
      </c>
      <c r="R26" s="513">
        <v>-355.21</v>
      </c>
      <c r="S26" s="513">
        <v>-533.67999999999995</v>
      </c>
      <c r="T26" s="513">
        <v>-217.64</v>
      </c>
      <c r="U26" s="513">
        <v>-130.19</v>
      </c>
      <c r="V26" s="513">
        <v>-86.95</v>
      </c>
      <c r="W26" s="513">
        <v>-98.9</v>
      </c>
      <c r="X26" s="515">
        <v>-187.69</v>
      </c>
      <c r="Y26" s="515">
        <v>-56.93</v>
      </c>
      <c r="Z26" s="515">
        <v>11.11</v>
      </c>
      <c r="AA26" s="515">
        <v>-15.39</v>
      </c>
      <c r="AB26" s="515">
        <v>-126.48</v>
      </c>
    </row>
    <row r="27" spans="1:28" s="70" customFormat="1" ht="13" thickBot="1" x14ac:dyDescent="0.3">
      <c r="A27" s="547">
        <v>1069.6099999999999</v>
      </c>
      <c r="B27" s="549">
        <v>263.23</v>
      </c>
      <c r="C27" s="548">
        <v>1399.03</v>
      </c>
      <c r="D27" s="708" t="s">
        <v>227</v>
      </c>
      <c r="E27" s="547">
        <v>4189.83</v>
      </c>
      <c r="F27" s="548">
        <v>1298.44</v>
      </c>
      <c r="G27" s="548">
        <v>1229.1300000000001</v>
      </c>
      <c r="H27" s="548">
        <v>1399.03</v>
      </c>
      <c r="I27" s="550">
        <v>4030.08</v>
      </c>
      <c r="J27" s="549">
        <v>1482.16</v>
      </c>
      <c r="K27" s="549">
        <v>1603.84</v>
      </c>
      <c r="L27" s="549">
        <v>-536.78</v>
      </c>
      <c r="M27" s="549">
        <v>1480.86</v>
      </c>
      <c r="N27" s="549">
        <v>10300.07</v>
      </c>
      <c r="O27" s="549">
        <v>1144.47</v>
      </c>
      <c r="P27" s="549">
        <v>4509.55</v>
      </c>
      <c r="Q27" s="549">
        <v>2897.72</v>
      </c>
      <c r="R27" s="549">
        <v>1748.33</v>
      </c>
      <c r="S27" s="549">
        <v>2864.42</v>
      </c>
      <c r="T27" s="549">
        <v>1188.4100000000001</v>
      </c>
      <c r="U27" s="549">
        <v>696.39</v>
      </c>
      <c r="V27" s="549">
        <v>406.27</v>
      </c>
      <c r="W27" s="549">
        <v>573.35</v>
      </c>
      <c r="X27" s="549">
        <v>1291.01</v>
      </c>
      <c r="Y27" s="549">
        <v>464.69</v>
      </c>
      <c r="Z27" s="549">
        <v>-40.72</v>
      </c>
      <c r="AA27" s="549">
        <v>213.61</v>
      </c>
      <c r="AB27" s="549">
        <v>653.42999999999995</v>
      </c>
    </row>
    <row r="28" spans="1:28" s="70" customFormat="1" ht="13.5" thickTop="1" thickBot="1" x14ac:dyDescent="0.3">
      <c r="A28" s="551">
        <v>1069.5899999999999</v>
      </c>
      <c r="B28" s="553">
        <v>263.2</v>
      </c>
      <c r="C28" s="552">
        <v>1399.02</v>
      </c>
      <c r="D28" s="709" t="s">
        <v>56</v>
      </c>
      <c r="E28" s="551">
        <v>4189.7</v>
      </c>
      <c r="F28" s="552">
        <v>1298.3900000000001</v>
      </c>
      <c r="G28" s="552">
        <v>1229.0899999999999</v>
      </c>
      <c r="H28" s="552">
        <v>1399.02</v>
      </c>
      <c r="I28" s="554">
        <v>4030.18</v>
      </c>
      <c r="J28" s="553">
        <v>1482.15</v>
      </c>
      <c r="K28" s="553">
        <v>1603.79</v>
      </c>
      <c r="L28" s="553">
        <v>-536.71</v>
      </c>
      <c r="M28" s="553">
        <v>1480.95</v>
      </c>
      <c r="N28" s="553">
        <v>10300.879999999999</v>
      </c>
      <c r="O28" s="553">
        <v>1144.69</v>
      </c>
      <c r="P28" s="553">
        <v>4509.97</v>
      </c>
      <c r="Q28" s="553">
        <v>2897.9</v>
      </c>
      <c r="R28" s="553">
        <v>1748.32</v>
      </c>
      <c r="S28" s="553">
        <v>2864.34</v>
      </c>
      <c r="T28" s="553">
        <v>1188.4000000000001</v>
      </c>
      <c r="U28" s="553">
        <v>696.35</v>
      </c>
      <c r="V28" s="553">
        <v>406.25</v>
      </c>
      <c r="W28" s="553">
        <v>573.34</v>
      </c>
      <c r="X28" s="553">
        <v>1290.96</v>
      </c>
      <c r="Y28" s="553">
        <v>464.67</v>
      </c>
      <c r="Z28" s="553">
        <v>-40.74</v>
      </c>
      <c r="AA28" s="553">
        <v>213.6</v>
      </c>
      <c r="AB28" s="553">
        <v>653.42999999999995</v>
      </c>
    </row>
    <row r="29" spans="1:28" s="70" customFormat="1" ht="13" thickBot="1" x14ac:dyDescent="0.3">
      <c r="A29" s="517">
        <v>0.02</v>
      </c>
      <c r="B29" s="519">
        <v>0.03</v>
      </c>
      <c r="C29" s="518">
        <v>0.01</v>
      </c>
      <c r="D29" s="710" t="s">
        <v>50</v>
      </c>
      <c r="E29" s="517">
        <v>0.13</v>
      </c>
      <c r="F29" s="518">
        <v>0.05</v>
      </c>
      <c r="G29" s="518">
        <v>0.04</v>
      </c>
      <c r="H29" s="518">
        <v>0.01</v>
      </c>
      <c r="I29" s="518">
        <v>-0.1</v>
      </c>
      <c r="J29" s="534">
        <v>0.01</v>
      </c>
      <c r="K29" s="534">
        <v>0.05</v>
      </c>
      <c r="L29" s="534">
        <v>-7.0000000000000007E-2</v>
      </c>
      <c r="M29" s="534">
        <v>-0.09</v>
      </c>
      <c r="N29" s="534">
        <v>-0.81</v>
      </c>
      <c r="O29" s="534">
        <v>-0.22</v>
      </c>
      <c r="P29" s="519">
        <v>-0.42</v>
      </c>
      <c r="Q29" s="534">
        <v>-0.18</v>
      </c>
      <c r="R29" s="534">
        <v>0.01</v>
      </c>
      <c r="S29" s="534">
        <v>0.08</v>
      </c>
      <c r="T29" s="534">
        <v>0.01</v>
      </c>
      <c r="U29" s="534">
        <v>0.04</v>
      </c>
      <c r="V29" s="534">
        <v>0.02</v>
      </c>
      <c r="W29" s="534">
        <v>0.01</v>
      </c>
      <c r="X29" s="519">
        <v>0.05</v>
      </c>
      <c r="Y29" s="519">
        <v>0.02</v>
      </c>
      <c r="Z29" s="519">
        <v>0.02</v>
      </c>
      <c r="AA29" s="519">
        <v>0.01</v>
      </c>
      <c r="AB29" s="519">
        <v>0</v>
      </c>
    </row>
    <row r="30" spans="1:28" ht="14" thickBot="1" x14ac:dyDescent="0.3">
      <c r="A30" s="481">
        <v>1.72E-2</v>
      </c>
      <c r="B30" s="484">
        <v>4.1999999999999997E-3</v>
      </c>
      <c r="C30" s="482">
        <v>2.2499999999999999E-2</v>
      </c>
      <c r="D30" s="711" t="s">
        <v>208</v>
      </c>
      <c r="E30" s="481">
        <v>6.7199999999999996E-2</v>
      </c>
      <c r="F30" s="482">
        <v>2.0799999999999999E-2</v>
      </c>
      <c r="G30" s="482">
        <v>1.9699999999999999E-2</v>
      </c>
      <c r="H30" s="482">
        <v>2.2499999999999999E-2</v>
      </c>
      <c r="I30" s="482">
        <v>6.4699999999999994E-2</v>
      </c>
      <c r="J30" s="482">
        <v>2.3800000000000002E-2</v>
      </c>
      <c r="K30" s="482">
        <v>2.5700000000000001E-2</v>
      </c>
      <c r="L30" s="482">
        <v>-8.6E-3</v>
      </c>
      <c r="M30" s="482">
        <v>2.3800000000000002E-2</v>
      </c>
      <c r="N30" s="482">
        <v>0.16839999999999999</v>
      </c>
      <c r="O30" s="482">
        <v>1.8499999999999999E-2</v>
      </c>
      <c r="P30" s="482">
        <v>7.3999999999999996E-2</v>
      </c>
      <c r="Q30" s="483">
        <v>4.7500000000000001E-2</v>
      </c>
      <c r="R30" s="483">
        <v>2.87E-2</v>
      </c>
      <c r="S30" s="483">
        <v>4.7E-2</v>
      </c>
      <c r="T30" s="483">
        <v>1.95E-2</v>
      </c>
      <c r="U30" s="483">
        <v>1.14E-2</v>
      </c>
      <c r="V30" s="483">
        <v>6.7000000000000002E-3</v>
      </c>
      <c r="W30" s="483">
        <v>9.4000000000000004E-3</v>
      </c>
      <c r="X30" s="484">
        <v>2.2800000000000001E-2</v>
      </c>
      <c r="Y30" s="484">
        <v>8.2000000000000007E-3</v>
      </c>
      <c r="Z30" s="484">
        <v>-6.9999999999999999E-4</v>
      </c>
      <c r="AA30" s="484">
        <v>3.8E-3</v>
      </c>
      <c r="AB30" s="484">
        <v>1.15E-2</v>
      </c>
    </row>
    <row r="31" spans="1:28" ht="13" thickTop="1" x14ac:dyDescent="0.25">
      <c r="D31" s="54"/>
      <c r="S31" s="54"/>
      <c r="T31" s="54"/>
      <c r="U31" s="54"/>
      <c r="V31" s="54"/>
      <c r="W31" s="54"/>
      <c r="X31" s="54"/>
      <c r="Y31" s="54"/>
      <c r="Z31" s="54"/>
      <c r="AA31" s="54"/>
      <c r="AB31" s="54"/>
    </row>
    <row r="32" spans="1:28" ht="13" x14ac:dyDescent="0.3">
      <c r="D32" s="2" t="s">
        <v>51</v>
      </c>
      <c r="P32" s="2"/>
      <c r="Q32" s="2"/>
      <c r="R32" s="2"/>
      <c r="S32" s="2"/>
      <c r="T32" s="2"/>
      <c r="U32" s="2"/>
      <c r="V32" s="2"/>
      <c r="W32" s="2"/>
      <c r="X32" s="2"/>
      <c r="Y32" s="2"/>
      <c r="Z32" s="2"/>
      <c r="AA32" s="2"/>
      <c r="AB32" s="2"/>
    </row>
    <row r="34" spans="1:28" ht="23.5" thickBot="1" x14ac:dyDescent="0.3">
      <c r="A34" s="12" t="str">
        <f>A6</f>
        <v>Q1/25</v>
      </c>
      <c r="B34" s="55" t="str">
        <f>B6</f>
        <v>Q4/24</v>
      </c>
      <c r="C34" s="55" t="str">
        <f>C6</f>
        <v>Q1/24</v>
      </c>
      <c r="D34" s="57" t="s">
        <v>94</v>
      </c>
      <c r="E34" s="12">
        <f t="shared" ref="E34:K34" si="1">E6</f>
        <v>2024</v>
      </c>
      <c r="F34" s="278" t="str">
        <f t="shared" si="1"/>
        <v>Q3/24</v>
      </c>
      <c r="G34" s="55" t="str">
        <f>G6</f>
        <v>Q2/24</v>
      </c>
      <c r="H34" s="55" t="str">
        <f t="shared" si="1"/>
        <v>Q1/24</v>
      </c>
      <c r="I34" s="278">
        <f t="shared" si="1"/>
        <v>2023</v>
      </c>
      <c r="J34" s="183" t="str">
        <f t="shared" si="1"/>
        <v>Q4/23</v>
      </c>
      <c r="K34" s="55" t="str">
        <f t="shared" si="1"/>
        <v>Q3/23</v>
      </c>
      <c r="L34" s="55" t="s">
        <v>218</v>
      </c>
      <c r="M34" s="55" t="s">
        <v>216</v>
      </c>
      <c r="N34" s="55">
        <v>2022</v>
      </c>
      <c r="O34" s="55" t="s">
        <v>207</v>
      </c>
      <c r="P34" s="55" t="str">
        <f>P6</f>
        <v>Q3/22</v>
      </c>
      <c r="Q34" s="56" t="s">
        <v>199</v>
      </c>
      <c r="R34" s="56" t="s">
        <v>185</v>
      </c>
      <c r="S34" s="56">
        <f>S6</f>
        <v>2021</v>
      </c>
      <c r="T34" s="56" t="s">
        <v>181</v>
      </c>
      <c r="U34" s="56" t="s">
        <v>179</v>
      </c>
      <c r="V34" s="56" t="s">
        <v>178</v>
      </c>
      <c r="W34" s="56" t="str">
        <f>W6</f>
        <v>Q1/21</v>
      </c>
      <c r="X34" s="55">
        <v>2020</v>
      </c>
      <c r="Y34" s="55" t="str">
        <f t="shared" ref="Y34:AB34" si="2">Y6</f>
        <v>Q4/20</v>
      </c>
      <c r="Z34" s="55" t="str">
        <f t="shared" si="2"/>
        <v>Q3/20</v>
      </c>
      <c r="AA34" s="55" t="str">
        <f t="shared" si="2"/>
        <v>Q2/20</v>
      </c>
      <c r="AB34" s="55" t="str">
        <f t="shared" si="2"/>
        <v>Q1/20</v>
      </c>
    </row>
    <row r="35" spans="1:28" s="70" customFormat="1" ht="13.5" thickTop="1" thickBot="1" x14ac:dyDescent="0.3">
      <c r="A35" s="555">
        <v>1069.6099999999999</v>
      </c>
      <c r="B35" s="744">
        <v>263.23</v>
      </c>
      <c r="C35" s="556">
        <v>1399.03</v>
      </c>
      <c r="D35" s="557" t="s">
        <v>227</v>
      </c>
      <c r="E35" s="555">
        <v>4189.83</v>
      </c>
      <c r="F35" s="556">
        <v>1298.44</v>
      </c>
      <c r="G35" s="556">
        <v>1229.1300000000001</v>
      </c>
      <c r="H35" s="556">
        <v>1399.03</v>
      </c>
      <c r="I35" s="530">
        <v>4030.08</v>
      </c>
      <c r="J35" s="556">
        <v>1482.16</v>
      </c>
      <c r="K35" s="556">
        <v>1603.84</v>
      </c>
      <c r="L35" s="556">
        <v>-536.78</v>
      </c>
      <c r="M35" s="556">
        <v>1480.86</v>
      </c>
      <c r="N35" s="556">
        <v>10300.07</v>
      </c>
      <c r="O35" s="556">
        <v>1144.47</v>
      </c>
      <c r="P35" s="532">
        <v>4509.55</v>
      </c>
      <c r="Q35" s="556">
        <v>2897.72</v>
      </c>
      <c r="R35" s="556">
        <v>1748.33</v>
      </c>
      <c r="S35" s="556">
        <v>2864.42</v>
      </c>
      <c r="T35" s="556">
        <v>1188.4100000000001</v>
      </c>
      <c r="U35" s="556">
        <v>696.39</v>
      </c>
      <c r="V35" s="556">
        <v>406.27</v>
      </c>
      <c r="W35" s="556">
        <f>W27</f>
        <v>573.35</v>
      </c>
      <c r="X35" s="532">
        <v>1291.01</v>
      </c>
      <c r="Y35" s="532">
        <v>464.69</v>
      </c>
      <c r="Z35" s="532">
        <v>-40.72</v>
      </c>
      <c r="AA35" s="556">
        <v>213.61</v>
      </c>
      <c r="AB35" s="556">
        <v>653.42999999999995</v>
      </c>
    </row>
    <row r="36" spans="1:28" s="70" customFormat="1" ht="13" thickBot="1" x14ac:dyDescent="0.3">
      <c r="A36" s="558">
        <v>-0.06</v>
      </c>
      <c r="B36" s="745">
        <v>0.11</v>
      </c>
      <c r="C36" s="559">
        <v>-0.94</v>
      </c>
      <c r="D36" s="560" t="s">
        <v>33</v>
      </c>
      <c r="E36" s="558">
        <v>-0.18</v>
      </c>
      <c r="F36" s="559">
        <v>-0.65</v>
      </c>
      <c r="G36" s="559">
        <v>1.3</v>
      </c>
      <c r="H36" s="559">
        <v>-0.94</v>
      </c>
      <c r="I36" s="512">
        <v>4.58</v>
      </c>
      <c r="J36" s="559">
        <v>0.24</v>
      </c>
      <c r="K36" s="559">
        <v>2.41</v>
      </c>
      <c r="L36" s="559">
        <v>2.0099999999999998</v>
      </c>
      <c r="M36" s="559">
        <v>-0.08</v>
      </c>
      <c r="N36" s="559">
        <v>1.19</v>
      </c>
      <c r="O36" s="559">
        <v>-1.47</v>
      </c>
      <c r="P36" s="560">
        <v>2.83</v>
      </c>
      <c r="Q36" s="559">
        <v>1.1299999999999999</v>
      </c>
      <c r="R36" s="559">
        <v>-1.3</v>
      </c>
      <c r="S36" s="559">
        <v>66.66</v>
      </c>
      <c r="T36" s="559">
        <v>0.21</v>
      </c>
      <c r="U36" s="559">
        <v>4.2699999999999996</v>
      </c>
      <c r="V36" s="559">
        <v>44.07</v>
      </c>
      <c r="W36" s="559">
        <v>18.11</v>
      </c>
      <c r="X36" s="560">
        <v>-2.63</v>
      </c>
      <c r="Y36" s="560">
        <v>-10.23</v>
      </c>
      <c r="Z36" s="560">
        <v>-3.66</v>
      </c>
      <c r="AA36" s="559">
        <v>0.33</v>
      </c>
      <c r="AB36" s="559">
        <v>10.93</v>
      </c>
    </row>
    <row r="37" spans="1:28" s="70" customFormat="1" ht="13" thickBot="1" x14ac:dyDescent="0.3">
      <c r="A37" s="561" t="s">
        <v>183</v>
      </c>
      <c r="B37" s="736">
        <v>-9.18</v>
      </c>
      <c r="C37" s="562">
        <v>-19.2</v>
      </c>
      <c r="D37" s="563" t="s">
        <v>159</v>
      </c>
      <c r="E37" s="561">
        <v>-6.31</v>
      </c>
      <c r="F37" s="562">
        <v>12.5</v>
      </c>
      <c r="G37" s="562">
        <v>9.57</v>
      </c>
      <c r="H37" s="562">
        <v>-19.2</v>
      </c>
      <c r="I37" s="518">
        <v>7.51</v>
      </c>
      <c r="J37" s="562">
        <v>30.53</v>
      </c>
      <c r="K37" s="562">
        <v>-24.23</v>
      </c>
      <c r="L37" s="562">
        <v>-8.81</v>
      </c>
      <c r="M37" s="562">
        <v>10.02</v>
      </c>
      <c r="N37" s="562">
        <v>20.260000000000002</v>
      </c>
      <c r="O37" s="562">
        <v>-77.98</v>
      </c>
      <c r="P37" s="563">
        <v>146.62</v>
      </c>
      <c r="Q37" s="562">
        <v>-74.14</v>
      </c>
      <c r="R37" s="562">
        <v>25.76</v>
      </c>
      <c r="S37" s="562">
        <v>-124.17</v>
      </c>
      <c r="T37" s="562">
        <v>-14.9</v>
      </c>
      <c r="U37" s="562">
        <v>-26.51</v>
      </c>
      <c r="V37" s="562">
        <v>-21.06</v>
      </c>
      <c r="W37" s="562">
        <v>-61.7</v>
      </c>
      <c r="X37" s="563">
        <v>96.49</v>
      </c>
      <c r="Y37" s="563">
        <v>-123.51</v>
      </c>
      <c r="Z37" s="563">
        <v>-82.13</v>
      </c>
      <c r="AA37" s="562">
        <v>-112.09</v>
      </c>
      <c r="AB37" s="562">
        <v>414.22</v>
      </c>
    </row>
    <row r="38" spans="1:28" s="70" customFormat="1" ht="23.5" thickBot="1" x14ac:dyDescent="0.3">
      <c r="A38" s="564">
        <v>-0.06</v>
      </c>
      <c r="B38" s="746">
        <v>-9.07</v>
      </c>
      <c r="C38" s="565">
        <v>-20.14</v>
      </c>
      <c r="D38" s="566" t="s">
        <v>95</v>
      </c>
      <c r="E38" s="564">
        <v>-6.49</v>
      </c>
      <c r="F38" s="565">
        <v>11.85</v>
      </c>
      <c r="G38" s="565">
        <v>10.87</v>
      </c>
      <c r="H38" s="565">
        <v>-20.14</v>
      </c>
      <c r="I38" s="522">
        <v>12.09</v>
      </c>
      <c r="J38" s="565">
        <v>30.77</v>
      </c>
      <c r="K38" s="565">
        <v>-21.82</v>
      </c>
      <c r="L38" s="565">
        <v>-6.8</v>
      </c>
      <c r="M38" s="565">
        <v>9.94</v>
      </c>
      <c r="N38" s="565">
        <v>21.45</v>
      </c>
      <c r="O38" s="565">
        <v>-79.45</v>
      </c>
      <c r="P38" s="566">
        <v>149.44999999999999</v>
      </c>
      <c r="Q38" s="565">
        <v>-73.010000000000005</v>
      </c>
      <c r="R38" s="565">
        <v>24.46</v>
      </c>
      <c r="S38" s="565">
        <v>-57.51</v>
      </c>
      <c r="T38" s="565">
        <v>-14.69</v>
      </c>
      <c r="U38" s="565">
        <v>-22.24</v>
      </c>
      <c r="V38" s="565">
        <v>23.01</v>
      </c>
      <c r="W38" s="565">
        <v>-43.59</v>
      </c>
      <c r="X38" s="566">
        <v>93.86</v>
      </c>
      <c r="Y38" s="566">
        <v>-133.74</v>
      </c>
      <c r="Z38" s="566">
        <v>-85.79</v>
      </c>
      <c r="AA38" s="565">
        <v>-111.76</v>
      </c>
      <c r="AB38" s="565">
        <v>425.15</v>
      </c>
    </row>
    <row r="39" spans="1:28" s="70" customFormat="1" ht="13" thickBot="1" x14ac:dyDescent="0.3">
      <c r="A39" s="561">
        <v>0</v>
      </c>
      <c r="B39" s="736">
        <v>3.78</v>
      </c>
      <c r="C39" s="562"/>
      <c r="D39" s="563" t="s">
        <v>160</v>
      </c>
      <c r="E39" s="561">
        <v>3.78</v>
      </c>
      <c r="F39" s="562"/>
      <c r="G39" s="562"/>
      <c r="H39" s="562"/>
      <c r="I39" s="518">
        <v>-29.31</v>
      </c>
      <c r="J39" s="562">
        <v>-29.31</v>
      </c>
      <c r="K39" s="562"/>
      <c r="L39" s="562"/>
      <c r="M39" s="562"/>
      <c r="N39" s="562">
        <v>4.96</v>
      </c>
      <c r="O39" s="562">
        <v>4.96</v>
      </c>
      <c r="P39" s="563"/>
      <c r="Q39" s="562"/>
      <c r="R39" s="562">
        <v>0</v>
      </c>
      <c r="S39" s="562">
        <v>20.260000000000002</v>
      </c>
      <c r="T39" s="562">
        <v>20.260000000000002</v>
      </c>
      <c r="U39" s="562" t="s">
        <v>183</v>
      </c>
      <c r="V39" s="562"/>
      <c r="W39" s="562"/>
      <c r="X39" s="563">
        <v>-11.45</v>
      </c>
      <c r="Y39" s="563">
        <v>-11.45</v>
      </c>
      <c r="Z39" s="567">
        <v>0</v>
      </c>
      <c r="AA39" s="568">
        <v>0</v>
      </c>
      <c r="AB39" s="568">
        <v>0</v>
      </c>
    </row>
    <row r="40" spans="1:28" s="70" customFormat="1" ht="13" thickBot="1" x14ac:dyDescent="0.3">
      <c r="A40" s="561">
        <v>0</v>
      </c>
      <c r="B40" s="736">
        <v>-6.13</v>
      </c>
      <c r="C40" s="736"/>
      <c r="D40" s="737" t="s">
        <v>291</v>
      </c>
      <c r="E40" s="561">
        <v>-6.13</v>
      </c>
      <c r="F40" s="736"/>
      <c r="G40" s="736"/>
      <c r="H40" s="736"/>
      <c r="I40" s="519"/>
      <c r="J40" s="736"/>
      <c r="K40" s="736"/>
      <c r="L40" s="736"/>
      <c r="M40" s="736"/>
      <c r="N40" s="736"/>
      <c r="O40" s="736"/>
      <c r="P40" s="737"/>
      <c r="Q40" s="736"/>
      <c r="R40" s="736"/>
      <c r="S40" s="736"/>
      <c r="T40" s="736"/>
      <c r="U40" s="736"/>
      <c r="V40" s="736"/>
      <c r="W40" s="736"/>
      <c r="X40" s="737"/>
      <c r="Y40" s="737"/>
      <c r="Z40" s="738"/>
      <c r="AA40" s="739"/>
      <c r="AB40" s="739"/>
    </row>
    <row r="41" spans="1:28" s="70" customFormat="1" ht="23" x14ac:dyDescent="0.25">
      <c r="A41" s="569">
        <v>0</v>
      </c>
      <c r="B41" s="570" t="s">
        <v>183</v>
      </c>
      <c r="C41" s="570">
        <v>0.66</v>
      </c>
      <c r="D41" s="571" t="s">
        <v>161</v>
      </c>
      <c r="E41" s="569">
        <v>-4.6399999999999997</v>
      </c>
      <c r="F41" s="570">
        <v>-5.3</v>
      </c>
      <c r="G41" s="570">
        <v>0</v>
      </c>
      <c r="H41" s="570">
        <v>0.66</v>
      </c>
      <c r="I41" s="572">
        <v>-6.48</v>
      </c>
      <c r="J41" s="70">
        <v>-4.25</v>
      </c>
      <c r="K41" s="70">
        <v>13.91</v>
      </c>
      <c r="L41" s="70">
        <v>0</v>
      </c>
      <c r="M41" s="223">
        <v>-16.14</v>
      </c>
      <c r="N41" s="223">
        <v>-84.45</v>
      </c>
      <c r="O41" s="223">
        <v>-0.25</v>
      </c>
      <c r="P41" s="223">
        <v>-108.65</v>
      </c>
      <c r="Q41" s="223">
        <v>26.49</v>
      </c>
      <c r="R41" s="223">
        <v>-2.04</v>
      </c>
      <c r="S41" s="223">
        <v>57.22</v>
      </c>
      <c r="T41" s="70">
        <v>9.48</v>
      </c>
      <c r="U41" s="70">
        <v>15.61</v>
      </c>
      <c r="V41" s="70">
        <v>12.62</v>
      </c>
      <c r="W41" s="70">
        <v>19.510000000000002</v>
      </c>
      <c r="X41" s="573">
        <v>-134.6</v>
      </c>
      <c r="Y41" s="573">
        <v>21.67</v>
      </c>
      <c r="Z41" s="573">
        <v>20.440000000000001</v>
      </c>
      <c r="AA41" s="574">
        <v>10.1</v>
      </c>
      <c r="AB41" s="575">
        <v>-186.81</v>
      </c>
    </row>
    <row r="42" spans="1:28" s="70" customFormat="1" ht="23.5" thickBot="1" x14ac:dyDescent="0.3">
      <c r="A42" s="564">
        <v>0</v>
      </c>
      <c r="B42" s="746">
        <v>-2.35</v>
      </c>
      <c r="C42" s="565">
        <v>0.66</v>
      </c>
      <c r="D42" s="566" t="s">
        <v>106</v>
      </c>
      <c r="E42" s="564">
        <v>-6.99</v>
      </c>
      <c r="F42" s="565">
        <v>-5.3</v>
      </c>
      <c r="G42" s="565">
        <v>0</v>
      </c>
      <c r="H42" s="565">
        <v>0.66</v>
      </c>
      <c r="I42" s="522">
        <v>-35.79</v>
      </c>
      <c r="J42" s="565">
        <v>-33.56</v>
      </c>
      <c r="K42" s="565">
        <v>13.91</v>
      </c>
      <c r="L42" s="565">
        <v>0</v>
      </c>
      <c r="M42" s="565">
        <v>-16.14</v>
      </c>
      <c r="N42" s="565">
        <v>-79.489999999999995</v>
      </c>
      <c r="O42" s="565">
        <v>4.71</v>
      </c>
      <c r="P42" s="523">
        <v>-108.65</v>
      </c>
      <c r="Q42" s="565">
        <v>26.49</v>
      </c>
      <c r="R42" s="565">
        <v>-2.04</v>
      </c>
      <c r="S42" s="565">
        <v>77.48</v>
      </c>
      <c r="T42" s="565">
        <v>29.74</v>
      </c>
      <c r="U42" s="565">
        <v>15.61</v>
      </c>
      <c r="V42" s="565">
        <v>12.62</v>
      </c>
      <c r="W42" s="565">
        <v>19.510000000000002</v>
      </c>
      <c r="X42" s="523">
        <v>-146.05000000000001</v>
      </c>
      <c r="Y42" s="523">
        <v>10.220000000000001</v>
      </c>
      <c r="Z42" s="523">
        <v>20.440000000000001</v>
      </c>
      <c r="AA42" s="576">
        <v>10.1</v>
      </c>
      <c r="AB42" s="565">
        <v>-186.81</v>
      </c>
    </row>
    <row r="43" spans="1:28" s="70" customFormat="1" ht="23.5" thickBot="1" x14ac:dyDescent="0.3">
      <c r="A43" s="577">
        <v>0</v>
      </c>
      <c r="B43" s="747">
        <v>1.47</v>
      </c>
      <c r="C43" s="578">
        <v>3.07</v>
      </c>
      <c r="D43" s="579" t="s">
        <v>96</v>
      </c>
      <c r="E43" s="577">
        <v>1.01</v>
      </c>
      <c r="F43" s="578">
        <v>-2</v>
      </c>
      <c r="G43" s="578">
        <v>-1.53</v>
      </c>
      <c r="H43" s="578">
        <v>3.07</v>
      </c>
      <c r="I43" s="580">
        <v>-1.2</v>
      </c>
      <c r="J43" s="578">
        <v>-4.88</v>
      </c>
      <c r="K43" s="578">
        <v>3.87</v>
      </c>
      <c r="L43" s="578">
        <v>1.41</v>
      </c>
      <c r="M43" s="578">
        <v>-1.6</v>
      </c>
      <c r="N43" s="578">
        <v>-3.24</v>
      </c>
      <c r="O43" s="578">
        <v>12.48</v>
      </c>
      <c r="P43" s="581">
        <v>-23.46</v>
      </c>
      <c r="Q43" s="578">
        <v>11.86</v>
      </c>
      <c r="R43" s="578">
        <v>-4.12</v>
      </c>
      <c r="S43" s="578">
        <v>61.47</v>
      </c>
      <c r="T43" s="578">
        <v>2.39</v>
      </c>
      <c r="U43" s="578">
        <v>4.24</v>
      </c>
      <c r="V43" s="578">
        <v>44.97</v>
      </c>
      <c r="W43" s="578">
        <v>9.8699999999999992</v>
      </c>
      <c r="X43" s="581">
        <v>-15.07</v>
      </c>
      <c r="Y43" s="581">
        <v>19.93</v>
      </c>
      <c r="Z43" s="581">
        <v>13.35</v>
      </c>
      <c r="AA43" s="578">
        <v>18.03</v>
      </c>
      <c r="AB43" s="578">
        <v>-66.38</v>
      </c>
    </row>
    <row r="44" spans="1:28" s="70" customFormat="1" ht="23.5" thickBot="1" x14ac:dyDescent="0.3">
      <c r="A44" s="517">
        <v>0</v>
      </c>
      <c r="B44" s="519">
        <v>0.45</v>
      </c>
      <c r="C44" s="534">
        <v>-0.11</v>
      </c>
      <c r="D44" s="563" t="s">
        <v>107</v>
      </c>
      <c r="E44" s="517">
        <v>1.19</v>
      </c>
      <c r="F44" s="534">
        <v>0.85</v>
      </c>
      <c r="G44" s="534">
        <v>0</v>
      </c>
      <c r="H44" s="534">
        <v>-0.11</v>
      </c>
      <c r="I44" s="518">
        <v>5.75</v>
      </c>
      <c r="J44" s="534">
        <v>5.39</v>
      </c>
      <c r="K44" s="534">
        <v>-2.2200000000000002</v>
      </c>
      <c r="L44" s="534" t="s">
        <v>183</v>
      </c>
      <c r="M44" s="534">
        <v>2.58</v>
      </c>
      <c r="N44" s="534">
        <v>12.73</v>
      </c>
      <c r="O44" s="534">
        <v>-0.74</v>
      </c>
      <c r="P44" s="519">
        <v>17.38</v>
      </c>
      <c r="Q44" s="534">
        <v>-4.24</v>
      </c>
      <c r="R44" s="534">
        <v>0.33</v>
      </c>
      <c r="S44" s="534">
        <v>-12.4</v>
      </c>
      <c r="T44" s="534">
        <v>-4.76</v>
      </c>
      <c r="U44" s="534">
        <v>-2.5</v>
      </c>
      <c r="V44" s="534">
        <v>-2.02</v>
      </c>
      <c r="W44" s="534">
        <v>-3.12</v>
      </c>
      <c r="X44" s="519">
        <v>23.37</v>
      </c>
      <c r="Y44" s="519">
        <v>-1.63</v>
      </c>
      <c r="Z44" s="519">
        <v>-3.27</v>
      </c>
      <c r="AA44" s="534">
        <v>-1.62</v>
      </c>
      <c r="AB44" s="534">
        <v>29.89</v>
      </c>
    </row>
    <row r="45" spans="1:28" s="70" customFormat="1" ht="23.5" thickBot="1" x14ac:dyDescent="0.3">
      <c r="A45" s="564">
        <v>0</v>
      </c>
      <c r="B45" s="746">
        <v>1.92</v>
      </c>
      <c r="C45" s="565">
        <v>2.96</v>
      </c>
      <c r="D45" s="566" t="s">
        <v>97</v>
      </c>
      <c r="E45" s="564">
        <v>2.2000000000000002</v>
      </c>
      <c r="F45" s="565">
        <v>-1.1499999999999999</v>
      </c>
      <c r="G45" s="565">
        <v>-1.53</v>
      </c>
      <c r="H45" s="565">
        <v>2.96</v>
      </c>
      <c r="I45" s="522">
        <v>4.55</v>
      </c>
      <c r="J45" s="565">
        <v>0.51</v>
      </c>
      <c r="K45" s="565">
        <v>1.65</v>
      </c>
      <c r="L45" s="565">
        <v>1.41</v>
      </c>
      <c r="M45" s="565">
        <v>0.98</v>
      </c>
      <c r="N45" s="565">
        <v>9.49</v>
      </c>
      <c r="O45" s="565">
        <v>11.74</v>
      </c>
      <c r="P45" s="523">
        <v>-6.08</v>
      </c>
      <c r="Q45" s="565">
        <v>7.62</v>
      </c>
      <c r="R45" s="565">
        <v>-3.79</v>
      </c>
      <c r="S45" s="565">
        <v>49.07</v>
      </c>
      <c r="T45" s="565">
        <v>-2.37</v>
      </c>
      <c r="U45" s="565">
        <v>1.74</v>
      </c>
      <c r="V45" s="565">
        <v>42.95</v>
      </c>
      <c r="W45" s="565">
        <v>6.75</v>
      </c>
      <c r="X45" s="523">
        <v>8.3000000000000007</v>
      </c>
      <c r="Y45" s="523">
        <v>18.3</v>
      </c>
      <c r="Z45" s="523">
        <v>10.08</v>
      </c>
      <c r="AA45" s="565">
        <v>16.41</v>
      </c>
      <c r="AB45" s="565">
        <v>-36.49</v>
      </c>
    </row>
    <row r="46" spans="1:28" s="70" customFormat="1" ht="13" thickBot="1" x14ac:dyDescent="0.3">
      <c r="A46" s="564">
        <v>-0.06</v>
      </c>
      <c r="B46" s="746">
        <v>-9.5</v>
      </c>
      <c r="C46" s="565">
        <v>-16.52</v>
      </c>
      <c r="D46" s="566" t="s">
        <v>225</v>
      </c>
      <c r="E46" s="564">
        <v>-11.28</v>
      </c>
      <c r="F46" s="565">
        <v>5.4</v>
      </c>
      <c r="G46" s="565">
        <v>9.34</v>
      </c>
      <c r="H46" s="565">
        <v>-16.52</v>
      </c>
      <c r="I46" s="522">
        <v>-19.149999999999999</v>
      </c>
      <c r="J46" s="565">
        <v>-2.2799999999999998</v>
      </c>
      <c r="K46" s="565">
        <v>-6.26</v>
      </c>
      <c r="L46" s="565">
        <v>-5.39</v>
      </c>
      <c r="M46" s="565">
        <v>-5.22</v>
      </c>
      <c r="N46" s="565">
        <v>-48.55</v>
      </c>
      <c r="O46" s="565">
        <v>-63</v>
      </c>
      <c r="P46" s="523">
        <v>34.72</v>
      </c>
      <c r="Q46" s="565">
        <v>-38.9</v>
      </c>
      <c r="R46" s="565">
        <v>18.63</v>
      </c>
      <c r="S46" s="565">
        <v>69.040000000000006</v>
      </c>
      <c r="T46" s="565">
        <v>12.68</v>
      </c>
      <c r="U46" s="565">
        <v>-4.8899999999999997</v>
      </c>
      <c r="V46" s="565">
        <v>78.58</v>
      </c>
      <c r="W46" s="565">
        <v>-17.329999999999998</v>
      </c>
      <c r="X46" s="523">
        <v>-43.89</v>
      </c>
      <c r="Y46" s="523">
        <v>-105.22</v>
      </c>
      <c r="Z46" s="523">
        <v>-55.27</v>
      </c>
      <c r="AA46" s="565">
        <v>-85.25</v>
      </c>
      <c r="AB46" s="565">
        <v>201.85</v>
      </c>
    </row>
    <row r="47" spans="1:28" s="70" customFormat="1" ht="13" thickBot="1" x14ac:dyDescent="0.3">
      <c r="A47" s="582">
        <v>1069.55</v>
      </c>
      <c r="B47" s="748">
        <v>253.73</v>
      </c>
      <c r="C47" s="576">
        <v>1382.51</v>
      </c>
      <c r="D47" s="566" t="s">
        <v>226</v>
      </c>
      <c r="E47" s="582">
        <v>4178.55</v>
      </c>
      <c r="F47" s="576">
        <v>1303.8399999999999</v>
      </c>
      <c r="G47" s="576">
        <v>1238.47</v>
      </c>
      <c r="H47" s="576">
        <v>1382.51</v>
      </c>
      <c r="I47" s="545">
        <v>4010.93</v>
      </c>
      <c r="J47" s="576">
        <v>1479.88</v>
      </c>
      <c r="K47" s="576">
        <v>1597.58</v>
      </c>
      <c r="L47" s="576">
        <v>-542.16999999999996</v>
      </c>
      <c r="M47" s="576">
        <v>1475.64</v>
      </c>
      <c r="N47" s="576">
        <v>10251.52</v>
      </c>
      <c r="O47" s="576">
        <v>1081.47</v>
      </c>
      <c r="P47" s="523">
        <v>4544.2700000000004</v>
      </c>
      <c r="Q47" s="576">
        <v>2858.82</v>
      </c>
      <c r="R47" s="576">
        <v>1766.96</v>
      </c>
      <c r="S47" s="576">
        <v>2933.46</v>
      </c>
      <c r="T47" s="576">
        <v>1201.0899999999999</v>
      </c>
      <c r="U47" s="576">
        <v>691.5</v>
      </c>
      <c r="V47" s="576">
        <v>484.85</v>
      </c>
      <c r="W47" s="576">
        <v>556.02</v>
      </c>
      <c r="X47" s="523">
        <v>1247.1199999999999</v>
      </c>
      <c r="Y47" s="523">
        <v>359.47</v>
      </c>
      <c r="Z47" s="523">
        <v>-95.99</v>
      </c>
      <c r="AA47" s="576">
        <v>128.36000000000001</v>
      </c>
      <c r="AB47" s="576">
        <v>855.28</v>
      </c>
    </row>
    <row r="48" spans="1:28" s="70" customFormat="1" ht="13" thickBot="1" x14ac:dyDescent="0.3">
      <c r="A48" s="583">
        <v>1069.53</v>
      </c>
      <c r="B48" s="749">
        <v>253.7</v>
      </c>
      <c r="C48" s="584">
        <v>1382.5</v>
      </c>
      <c r="D48" s="560" t="s">
        <v>56</v>
      </c>
      <c r="E48" s="583">
        <v>4178.42</v>
      </c>
      <c r="F48" s="584">
        <v>1303.79</v>
      </c>
      <c r="G48" s="584">
        <v>1238.43</v>
      </c>
      <c r="H48" s="584">
        <v>1382.5</v>
      </c>
      <c r="I48" s="585">
        <v>4011.03</v>
      </c>
      <c r="J48" s="584">
        <v>1479.87</v>
      </c>
      <c r="K48" s="584">
        <v>1597.53</v>
      </c>
      <c r="L48" s="584">
        <v>-542.1</v>
      </c>
      <c r="M48" s="584">
        <v>1475.73</v>
      </c>
      <c r="N48" s="584">
        <v>10252.33</v>
      </c>
      <c r="O48" s="584">
        <v>1081.69</v>
      </c>
      <c r="P48" s="515">
        <v>4544.6899999999996</v>
      </c>
      <c r="Q48" s="584">
        <v>2859</v>
      </c>
      <c r="R48" s="584">
        <v>1766.95</v>
      </c>
      <c r="S48" s="584">
        <v>2933.37</v>
      </c>
      <c r="T48" s="584">
        <v>1201.08</v>
      </c>
      <c r="U48" s="584">
        <v>691.46</v>
      </c>
      <c r="V48" s="584">
        <v>484.83</v>
      </c>
      <c r="W48" s="584">
        <v>556</v>
      </c>
      <c r="X48" s="515">
        <v>1247.06</v>
      </c>
      <c r="Y48" s="515">
        <v>359.45</v>
      </c>
      <c r="Z48" s="515">
        <v>-96.01</v>
      </c>
      <c r="AA48" s="584">
        <v>128.34</v>
      </c>
      <c r="AB48" s="584">
        <v>855.28</v>
      </c>
    </row>
    <row r="49" spans="1:28" s="70" customFormat="1" ht="13" thickBot="1" x14ac:dyDescent="0.3">
      <c r="A49" s="586">
        <v>0.02</v>
      </c>
      <c r="B49" s="750">
        <v>0.03</v>
      </c>
      <c r="C49" s="587">
        <v>0.01</v>
      </c>
      <c r="D49" s="588" t="s">
        <v>50</v>
      </c>
      <c r="E49" s="586">
        <v>0.13</v>
      </c>
      <c r="F49" s="587">
        <v>0.05</v>
      </c>
      <c r="G49" s="587">
        <v>0.04</v>
      </c>
      <c r="H49" s="587">
        <v>0.01</v>
      </c>
      <c r="I49" s="526">
        <v>-0.1</v>
      </c>
      <c r="J49" s="587">
        <v>0.01</v>
      </c>
      <c r="K49" s="587">
        <v>0.05</v>
      </c>
      <c r="L49" s="587">
        <v>-7.0000000000000007E-2</v>
      </c>
      <c r="M49" s="587">
        <v>-0.09</v>
      </c>
      <c r="N49" s="587">
        <v>-0.81</v>
      </c>
      <c r="O49" s="587">
        <v>-0.22</v>
      </c>
      <c r="P49" s="589">
        <v>-0.42</v>
      </c>
      <c r="Q49" s="527">
        <v>-0.18</v>
      </c>
      <c r="R49" s="527">
        <v>0.01</v>
      </c>
      <c r="S49" s="527">
        <v>0.09</v>
      </c>
      <c r="T49" s="527">
        <v>0.01</v>
      </c>
      <c r="U49" s="527">
        <v>0.04</v>
      </c>
      <c r="V49" s="527">
        <v>0.02</v>
      </c>
      <c r="W49" s="587">
        <v>0.02</v>
      </c>
      <c r="X49" s="587">
        <v>0.06</v>
      </c>
      <c r="Y49" s="587">
        <v>0.02</v>
      </c>
      <c r="Z49" s="587">
        <v>0.02</v>
      </c>
      <c r="AA49" s="587">
        <v>0.02</v>
      </c>
      <c r="AB49" s="587">
        <v>0</v>
      </c>
    </row>
    <row r="50" spans="1:28" ht="13" thickTop="1" x14ac:dyDescent="0.25"/>
    <row r="51" spans="1:28" ht="34.5" customHeight="1" x14ac:dyDescent="0.25">
      <c r="A51" s="778" t="s">
        <v>252</v>
      </c>
      <c r="B51" s="778"/>
      <c r="C51" s="778"/>
      <c r="D51" s="778"/>
      <c r="E51" s="778"/>
      <c r="F51" s="778"/>
      <c r="G51" s="778"/>
      <c r="H51" s="778"/>
      <c r="I51" s="778"/>
      <c r="J51" s="778"/>
      <c r="K51" s="778"/>
      <c r="L51" s="778"/>
      <c r="M51" s="778"/>
      <c r="N51" s="778"/>
      <c r="O51" s="778"/>
      <c r="P51" s="778"/>
      <c r="Q51" s="778"/>
      <c r="R51" s="778"/>
      <c r="S51" s="778"/>
      <c r="T51" s="224"/>
      <c r="U51" s="224"/>
      <c r="V51" s="224"/>
      <c r="W51" s="224"/>
      <c r="X51" s="224"/>
      <c r="Y51" s="224"/>
      <c r="Z51" s="224"/>
      <c r="AA51" s="224"/>
      <c r="AB51" s="224"/>
    </row>
    <row r="52" spans="1:28" s="24" customFormat="1" ht="14" x14ac:dyDescent="0.3">
      <c r="A52" s="439" t="s">
        <v>253</v>
      </c>
      <c r="B52" s="49"/>
      <c r="C52" s="49"/>
      <c r="D52" s="49"/>
      <c r="E52" s="49"/>
      <c r="F52" s="49"/>
      <c r="G52" s="49"/>
      <c r="H52" s="49"/>
      <c r="I52" s="49"/>
      <c r="J52" s="49"/>
      <c r="K52" s="49"/>
      <c r="L52" s="49"/>
      <c r="M52" s="49"/>
      <c r="N52" s="49"/>
      <c r="O52" s="49"/>
      <c r="P52" s="49"/>
      <c r="Q52" s="49"/>
      <c r="R52" s="49"/>
      <c r="S52" s="49"/>
    </row>
    <row r="54" spans="1:28" x14ac:dyDescent="0.25">
      <c r="A54" s="740"/>
    </row>
  </sheetData>
  <customSheetViews>
    <customSheetView guid="{48A3D664-27F7-4349-A461-86D50367F56A}" scale="80" fitToPage="1">
      <selection activeCell="I6" sqref="I6"/>
      <pageMargins left="0.23622047244094491" right="0.19685039370078741" top="0.74803149606299213" bottom="0.74803149606299213" header="0.31496062992125984" footer="0.31496062992125984"/>
      <pageSetup paperSize="9" scale="64" orientation="landscape" r:id="rId1"/>
    </customSheetView>
  </customSheetViews>
  <mergeCells count="1">
    <mergeCell ref="A51:S51"/>
  </mergeCells>
  <phoneticPr fontId="3" type="noConversion"/>
  <pageMargins left="0.23622047244094491" right="0.19685039370078741" top="0.74803149606299213" bottom="0.74803149606299213" header="0.31496062992125984" footer="0.31496062992125984"/>
  <pageSetup paperSize="9" scale="26" orientation="landscape" r:id="rId2"/>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R53"/>
  <sheetViews>
    <sheetView showGridLines="0" zoomScaleNormal="100" workbookViewId="0">
      <selection activeCell="Y18" sqref="Y18"/>
    </sheetView>
  </sheetViews>
  <sheetFormatPr defaultColWidth="9.1796875" defaultRowHeight="12.5" outlineLevelCol="1" x14ac:dyDescent="0.25"/>
  <cols>
    <col min="1" max="1" width="48.81640625" style="1" customWidth="1"/>
    <col min="2" max="2" width="10.1796875" style="1" customWidth="1"/>
    <col min="3" max="3" width="10.1796875" style="40" customWidth="1"/>
    <col min="4" max="4" width="10.1796875" style="1" customWidth="1"/>
    <col min="5" max="6" width="10.1796875" style="49" customWidth="1"/>
    <col min="7" max="9" width="10.1796875" style="1" customWidth="1"/>
    <col min="10" max="15" width="9.54296875" style="1" customWidth="1"/>
    <col min="16" max="22" width="9.54296875" style="1" customWidth="1" outlineLevel="1"/>
    <col min="23" max="16384" width="9.1796875" style="11"/>
  </cols>
  <sheetData>
    <row r="1" spans="1:22" ht="13" x14ac:dyDescent="0.3">
      <c r="A1" s="151" t="s">
        <v>149</v>
      </c>
      <c r="B1" s="151"/>
      <c r="C1" s="94"/>
      <c r="D1" s="151"/>
      <c r="E1" s="464"/>
      <c r="F1" s="464"/>
      <c r="G1" s="151"/>
      <c r="H1" s="151"/>
      <c r="I1" s="151"/>
      <c r="J1" s="149"/>
      <c r="K1" s="149"/>
      <c r="L1" s="149"/>
      <c r="M1" s="149"/>
      <c r="N1" s="149"/>
      <c r="O1" s="149"/>
      <c r="P1" s="149"/>
      <c r="Q1" s="149"/>
      <c r="R1" s="149"/>
      <c r="S1" s="149"/>
      <c r="T1" s="149"/>
      <c r="U1" s="149"/>
      <c r="V1" s="149"/>
    </row>
    <row r="2" spans="1:22" x14ac:dyDescent="0.25">
      <c r="A2" s="96"/>
      <c r="B2" s="96"/>
      <c r="C2" s="751"/>
      <c r="D2" s="96"/>
      <c r="E2" s="466"/>
      <c r="F2" s="466"/>
      <c r="G2" s="96"/>
      <c r="H2" s="96"/>
      <c r="I2" s="96"/>
    </row>
    <row r="3" spans="1:22" x14ac:dyDescent="0.25">
      <c r="A3" s="97"/>
      <c r="B3" s="97"/>
      <c r="C3" s="752"/>
      <c r="D3" s="97"/>
      <c r="E3" s="467"/>
      <c r="F3" s="467"/>
      <c r="G3" s="97"/>
      <c r="H3" s="97"/>
      <c r="I3" s="97"/>
      <c r="J3" s="97"/>
      <c r="K3" s="97"/>
      <c r="L3" s="97"/>
      <c r="M3" s="97"/>
      <c r="N3" s="97"/>
      <c r="O3" s="97"/>
      <c r="P3" s="97"/>
      <c r="Q3" s="97"/>
      <c r="R3" s="97"/>
      <c r="S3" s="97"/>
      <c r="T3" s="97"/>
      <c r="U3" s="97"/>
      <c r="V3" s="97"/>
    </row>
    <row r="4" spans="1:22" ht="13" thickBot="1" x14ac:dyDescent="0.3">
      <c r="A4" s="141" t="s">
        <v>1</v>
      </c>
      <c r="B4" s="129">
        <v>45747</v>
      </c>
      <c r="C4" s="130">
        <v>45657</v>
      </c>
      <c r="D4" s="130">
        <v>45565</v>
      </c>
      <c r="E4" s="468" t="s">
        <v>266</v>
      </c>
      <c r="F4" s="468">
        <v>45382</v>
      </c>
      <c r="G4" s="130">
        <v>45291</v>
      </c>
      <c r="H4" s="130">
        <v>45199</v>
      </c>
      <c r="I4" s="130" t="s">
        <v>236</v>
      </c>
      <c r="J4" s="130">
        <v>45016</v>
      </c>
      <c r="K4" s="130">
        <v>44926</v>
      </c>
      <c r="L4" s="130">
        <v>44834</v>
      </c>
      <c r="M4" s="130">
        <v>44742</v>
      </c>
      <c r="N4" s="130">
        <v>44651</v>
      </c>
      <c r="O4" s="130">
        <v>44561</v>
      </c>
      <c r="P4" s="130">
        <v>44469</v>
      </c>
      <c r="Q4" s="130">
        <v>44377</v>
      </c>
      <c r="R4" s="130">
        <v>44286</v>
      </c>
      <c r="S4" s="130">
        <v>44196</v>
      </c>
      <c r="T4" s="130">
        <v>44104</v>
      </c>
      <c r="U4" s="130">
        <v>44012</v>
      </c>
      <c r="V4" s="130">
        <v>43921</v>
      </c>
    </row>
    <row r="5" spans="1:22" ht="13.5" thickTop="1" thickBot="1" x14ac:dyDescent="0.3">
      <c r="A5" s="98" t="s">
        <v>9</v>
      </c>
      <c r="B5" s="99"/>
      <c r="C5" s="98"/>
      <c r="D5" s="98"/>
      <c r="E5" s="469"/>
      <c r="F5" s="469"/>
      <c r="G5" s="98"/>
      <c r="H5" s="98"/>
      <c r="I5" s="98"/>
      <c r="J5" s="98"/>
      <c r="K5" s="98"/>
      <c r="L5" s="98"/>
      <c r="M5" s="98"/>
      <c r="N5" s="98"/>
      <c r="O5" s="98"/>
      <c r="P5" s="98"/>
      <c r="Q5" s="98"/>
      <c r="R5" s="98"/>
      <c r="S5" s="98"/>
      <c r="T5" s="98"/>
      <c r="U5" s="98"/>
      <c r="V5" s="98"/>
    </row>
    <row r="6" spans="1:22" ht="13.5" thickTop="1" thickBot="1" x14ac:dyDescent="0.3">
      <c r="A6" s="62" t="s">
        <v>10</v>
      </c>
      <c r="B6" s="590">
        <v>840.28</v>
      </c>
      <c r="C6" s="592">
        <v>844.57</v>
      </c>
      <c r="D6" s="592">
        <v>876.45</v>
      </c>
      <c r="E6" s="591">
        <v>766.27</v>
      </c>
      <c r="F6" s="591">
        <v>650.09</v>
      </c>
      <c r="G6" s="592">
        <v>655.74</v>
      </c>
      <c r="H6" s="592">
        <v>706.69</v>
      </c>
      <c r="I6" s="592">
        <v>740.7</v>
      </c>
      <c r="J6" s="592">
        <v>3071.31</v>
      </c>
      <c r="K6" s="592">
        <v>3015.67</v>
      </c>
      <c r="L6" s="592">
        <v>2980.98</v>
      </c>
      <c r="M6" s="592">
        <v>2948.92</v>
      </c>
      <c r="N6" s="592">
        <v>2909.35</v>
      </c>
      <c r="O6" s="592">
        <v>2889.08</v>
      </c>
      <c r="P6" s="592">
        <v>2863.73</v>
      </c>
      <c r="Q6" s="592">
        <v>2845.35</v>
      </c>
      <c r="R6" s="592">
        <v>2830.09</v>
      </c>
      <c r="S6" s="592">
        <v>2811.51</v>
      </c>
      <c r="T6" s="592">
        <v>2802.84</v>
      </c>
      <c r="U6" s="592">
        <v>3162.11</v>
      </c>
      <c r="V6" s="592">
        <v>3157.54</v>
      </c>
    </row>
    <row r="7" spans="1:22" ht="13" thickBot="1" x14ac:dyDescent="0.3">
      <c r="A7" s="62" t="s">
        <v>11</v>
      </c>
      <c r="B7" s="593">
        <v>33194.6</v>
      </c>
      <c r="C7" s="595">
        <v>32099.14</v>
      </c>
      <c r="D7" s="595">
        <v>31832.81</v>
      </c>
      <c r="E7" s="594">
        <v>30492.34</v>
      </c>
      <c r="F7" s="594">
        <v>29908.69</v>
      </c>
      <c r="G7" s="595">
        <v>30099.200000000001</v>
      </c>
      <c r="H7" s="595">
        <v>29091.75</v>
      </c>
      <c r="I7" s="595">
        <v>29968.57</v>
      </c>
      <c r="J7" s="595">
        <v>25616.89</v>
      </c>
      <c r="K7" s="595">
        <v>24751.07</v>
      </c>
      <c r="L7" s="595">
        <v>24900.93</v>
      </c>
      <c r="M7" s="595">
        <v>24976.11</v>
      </c>
      <c r="N7" s="595">
        <v>25303.200000000001</v>
      </c>
      <c r="O7" s="595">
        <v>25864.51</v>
      </c>
      <c r="P7" s="595">
        <v>26379.31</v>
      </c>
      <c r="Q7" s="595">
        <v>27018.6</v>
      </c>
      <c r="R7" s="595">
        <v>27252.84</v>
      </c>
      <c r="S7" s="595">
        <v>27802.2</v>
      </c>
      <c r="T7" s="595">
        <v>27703.33</v>
      </c>
      <c r="U7" s="595">
        <v>27727.82</v>
      </c>
      <c r="V7" s="595">
        <v>27611.57</v>
      </c>
    </row>
    <row r="8" spans="1:22" ht="14" thickBot="1" x14ac:dyDescent="0.3">
      <c r="A8" s="62" t="s">
        <v>279</v>
      </c>
      <c r="B8" s="593">
        <v>409.72</v>
      </c>
      <c r="C8" s="595">
        <v>410.56</v>
      </c>
      <c r="D8" s="595">
        <v>305.51</v>
      </c>
      <c r="E8" s="594">
        <v>52.57</v>
      </c>
      <c r="F8" s="594">
        <v>50.02</v>
      </c>
      <c r="G8" s="595">
        <v>48.11</v>
      </c>
      <c r="H8" s="595">
        <v>52.95</v>
      </c>
      <c r="I8" s="595">
        <v>49.68</v>
      </c>
      <c r="J8" s="595">
        <v>43.63</v>
      </c>
      <c r="K8" s="595">
        <v>40.83</v>
      </c>
      <c r="L8" s="595">
        <v>36.32</v>
      </c>
      <c r="M8" s="595">
        <v>36.03</v>
      </c>
      <c r="N8" s="595">
        <v>36.770000000000003</v>
      </c>
      <c r="O8" s="595">
        <v>34.409999999999997</v>
      </c>
      <c r="P8" s="595">
        <v>35.31</v>
      </c>
      <c r="Q8" s="595">
        <v>33.380000000000003</v>
      </c>
      <c r="R8" s="595">
        <v>34.57</v>
      </c>
      <c r="S8" s="595">
        <v>31.68</v>
      </c>
      <c r="T8" s="595">
        <v>31.26</v>
      </c>
      <c r="U8" s="595">
        <v>29.79</v>
      </c>
      <c r="V8" s="595">
        <v>30.82</v>
      </c>
    </row>
    <row r="9" spans="1:22" ht="13" thickBot="1" x14ac:dyDescent="0.3">
      <c r="A9" s="33" t="s">
        <v>12</v>
      </c>
      <c r="B9" s="593">
        <v>2954.16</v>
      </c>
      <c r="C9" s="595">
        <v>2562.96</v>
      </c>
      <c r="D9" s="595">
        <v>2484.5700000000002</v>
      </c>
      <c r="E9" s="594">
        <v>2129.66</v>
      </c>
      <c r="F9" s="594">
        <v>2073.61</v>
      </c>
      <c r="G9" s="595">
        <v>2077.17</v>
      </c>
      <c r="H9" s="595">
        <v>2109.89</v>
      </c>
      <c r="I9" s="595">
        <v>2125.5100000000002</v>
      </c>
      <c r="J9" s="595">
        <v>2006.41</v>
      </c>
      <c r="K9" s="595">
        <v>2047.46</v>
      </c>
      <c r="L9" s="595">
        <v>2231.13</v>
      </c>
      <c r="M9" s="595">
        <v>2035.77</v>
      </c>
      <c r="N9" s="595">
        <v>1908.78</v>
      </c>
      <c r="O9" s="595">
        <v>1995.88</v>
      </c>
      <c r="P9" s="595">
        <v>2224.06</v>
      </c>
      <c r="Q9" s="595">
        <v>2137.27</v>
      </c>
      <c r="R9" s="595">
        <v>2067.09</v>
      </c>
      <c r="S9" s="595">
        <v>2092.96</v>
      </c>
      <c r="T9" s="595">
        <v>2396.9499999999998</v>
      </c>
      <c r="U9" s="595">
        <v>2474.66</v>
      </c>
      <c r="V9" s="595">
        <v>2256.2399999999998</v>
      </c>
    </row>
    <row r="10" spans="1:22" ht="13" thickBot="1" x14ac:dyDescent="0.3">
      <c r="A10" s="64" t="s">
        <v>13</v>
      </c>
      <c r="B10" s="593">
        <v>746.9</v>
      </c>
      <c r="C10" s="595">
        <v>747.78</v>
      </c>
      <c r="D10" s="595">
        <v>703.7</v>
      </c>
      <c r="E10" s="594">
        <v>704.56</v>
      </c>
      <c r="F10" s="594">
        <v>691.61</v>
      </c>
      <c r="G10" s="595">
        <v>544.09</v>
      </c>
      <c r="H10" s="595">
        <v>252.54</v>
      </c>
      <c r="I10" s="595">
        <v>255.41</v>
      </c>
      <c r="J10" s="595">
        <v>326.67</v>
      </c>
      <c r="K10" s="595">
        <v>327.69</v>
      </c>
      <c r="L10" s="595">
        <v>257.54000000000002</v>
      </c>
      <c r="M10" s="595">
        <v>260.33999999999997</v>
      </c>
      <c r="N10" s="595">
        <v>351.32</v>
      </c>
      <c r="O10" s="595">
        <v>333.29</v>
      </c>
      <c r="P10" s="595">
        <v>268.77999999999997</v>
      </c>
      <c r="Q10" s="595">
        <v>267.13</v>
      </c>
      <c r="R10" s="595">
        <v>262.83</v>
      </c>
      <c r="S10" s="595">
        <v>233.28</v>
      </c>
      <c r="T10" s="595">
        <v>222.48</v>
      </c>
      <c r="U10" s="595">
        <v>232.03</v>
      </c>
      <c r="V10" s="595">
        <v>222.19</v>
      </c>
    </row>
    <row r="11" spans="1:22" ht="13" thickBot="1" x14ac:dyDescent="0.3">
      <c r="A11" s="33" t="s">
        <v>14</v>
      </c>
      <c r="B11" s="596">
        <v>2103.37</v>
      </c>
      <c r="C11" s="598">
        <v>2091.3000000000002</v>
      </c>
      <c r="D11" s="598">
        <v>1957.36</v>
      </c>
      <c r="E11" s="597">
        <v>1976.12</v>
      </c>
      <c r="F11" s="597">
        <v>1969.66</v>
      </c>
      <c r="G11" s="598">
        <v>1948.93</v>
      </c>
      <c r="H11" s="598">
        <v>1929.91</v>
      </c>
      <c r="I11" s="598">
        <v>1879.71</v>
      </c>
      <c r="J11" s="598">
        <v>2031.22</v>
      </c>
      <c r="K11" s="598">
        <v>2035.6</v>
      </c>
      <c r="L11" s="598">
        <v>1564.35</v>
      </c>
      <c r="M11" s="598">
        <v>1598.9</v>
      </c>
      <c r="N11" s="598">
        <v>1568.06</v>
      </c>
      <c r="O11" s="598">
        <v>1538.21</v>
      </c>
      <c r="P11" s="598">
        <v>1578.34</v>
      </c>
      <c r="Q11" s="598">
        <v>1549.86</v>
      </c>
      <c r="R11" s="598">
        <v>1542.78</v>
      </c>
      <c r="S11" s="598">
        <v>1533.74</v>
      </c>
      <c r="T11" s="598">
        <v>1520.09</v>
      </c>
      <c r="U11" s="598">
        <v>1442.08</v>
      </c>
      <c r="V11" s="598">
        <v>1449.43</v>
      </c>
    </row>
    <row r="12" spans="1:22" ht="13" thickBot="1" x14ac:dyDescent="0.3">
      <c r="A12" s="59" t="s">
        <v>61</v>
      </c>
      <c r="B12" s="599">
        <v>40249.03</v>
      </c>
      <c r="C12" s="601">
        <v>38756.31</v>
      </c>
      <c r="D12" s="601">
        <v>38160.400000000001</v>
      </c>
      <c r="E12" s="600">
        <v>36121.519999999997</v>
      </c>
      <c r="F12" s="600">
        <v>35343.68</v>
      </c>
      <c r="G12" s="601">
        <v>35373.24</v>
      </c>
      <c r="H12" s="601">
        <v>34143.730000000003</v>
      </c>
      <c r="I12" s="601">
        <v>35019.58</v>
      </c>
      <c r="J12" s="601">
        <v>33096.129999999997</v>
      </c>
      <c r="K12" s="601">
        <v>32218.32</v>
      </c>
      <c r="L12" s="601">
        <v>31971.25</v>
      </c>
      <c r="M12" s="601">
        <v>31856.07</v>
      </c>
      <c r="N12" s="601">
        <v>32077.48</v>
      </c>
      <c r="O12" s="601">
        <v>32655.38</v>
      </c>
      <c r="P12" s="601">
        <v>33349.53</v>
      </c>
      <c r="Q12" s="601">
        <v>33851.589999999997</v>
      </c>
      <c r="R12" s="601">
        <v>33990.199999999997</v>
      </c>
      <c r="S12" s="601">
        <v>34505.370000000003</v>
      </c>
      <c r="T12" s="601">
        <v>34676.949999999997</v>
      </c>
      <c r="U12" s="601">
        <v>35068.49</v>
      </c>
      <c r="V12" s="601">
        <v>34727.79</v>
      </c>
    </row>
    <row r="13" spans="1:22" ht="13" thickBot="1" x14ac:dyDescent="0.3">
      <c r="A13" s="62" t="s">
        <v>15</v>
      </c>
      <c r="B13" s="593">
        <v>3364.63</v>
      </c>
      <c r="C13" s="595">
        <v>3205</v>
      </c>
      <c r="D13" s="595">
        <v>3584.77</v>
      </c>
      <c r="E13" s="594">
        <v>3385.76</v>
      </c>
      <c r="F13" s="594">
        <v>3461.9</v>
      </c>
      <c r="G13" s="595">
        <v>3126.11</v>
      </c>
      <c r="H13" s="595">
        <v>3545.78</v>
      </c>
      <c r="I13" s="595">
        <v>3495.48</v>
      </c>
      <c r="J13" s="595">
        <v>3599.38</v>
      </c>
      <c r="K13" s="595">
        <v>3814.84</v>
      </c>
      <c r="L13" s="595">
        <v>4018.12</v>
      </c>
      <c r="M13" s="595">
        <v>4188.1400000000003</v>
      </c>
      <c r="N13" s="595">
        <v>2824.41</v>
      </c>
      <c r="O13" s="595">
        <v>2293.02</v>
      </c>
      <c r="P13" s="595">
        <v>2421.48</v>
      </c>
      <c r="Q13" s="595">
        <v>2177.7399999999998</v>
      </c>
      <c r="R13" s="595">
        <v>2168.86</v>
      </c>
      <c r="S13" s="595">
        <v>2102.9</v>
      </c>
      <c r="T13" s="595">
        <v>2221.2199999999998</v>
      </c>
      <c r="U13" s="595">
        <v>2358.39</v>
      </c>
      <c r="V13" s="595">
        <v>2385.1</v>
      </c>
    </row>
    <row r="14" spans="1:22" ht="13" thickBot="1" x14ac:dyDescent="0.3">
      <c r="A14" s="62" t="s">
        <v>16</v>
      </c>
      <c r="B14" s="593">
        <v>2787.64</v>
      </c>
      <c r="C14" s="595">
        <v>2552.14</v>
      </c>
      <c r="D14" s="595">
        <v>2209.4699999999998</v>
      </c>
      <c r="E14" s="594">
        <v>2234.25</v>
      </c>
      <c r="F14" s="594">
        <v>2379.42</v>
      </c>
      <c r="G14" s="595">
        <v>2715.3</v>
      </c>
      <c r="H14" s="595">
        <v>2462.87</v>
      </c>
      <c r="I14" s="595">
        <v>1994.97</v>
      </c>
      <c r="J14" s="595">
        <v>2605.7800000000002</v>
      </c>
      <c r="K14" s="595">
        <v>3548.45</v>
      </c>
      <c r="L14" s="595">
        <v>3365.2</v>
      </c>
      <c r="M14" s="595">
        <v>3212.22</v>
      </c>
      <c r="N14" s="595">
        <v>3294.77</v>
      </c>
      <c r="O14" s="595">
        <v>2640.68</v>
      </c>
      <c r="P14" s="595">
        <v>1716.7</v>
      </c>
      <c r="Q14" s="595">
        <v>1516.19</v>
      </c>
      <c r="R14" s="595">
        <v>1457.49</v>
      </c>
      <c r="S14" s="595">
        <v>1258.1300000000001</v>
      </c>
      <c r="T14" s="595">
        <v>1332.26</v>
      </c>
      <c r="U14" s="595">
        <v>1335.18</v>
      </c>
      <c r="V14" s="595">
        <v>1648.72</v>
      </c>
    </row>
    <row r="15" spans="1:22" ht="13" thickBot="1" x14ac:dyDescent="0.3">
      <c r="A15" s="62" t="s">
        <v>12</v>
      </c>
      <c r="B15" s="593">
        <v>1664.41</v>
      </c>
      <c r="C15" s="595">
        <v>1150.4000000000001</v>
      </c>
      <c r="D15" s="595">
        <v>1115.8900000000001</v>
      </c>
      <c r="E15" s="594">
        <v>1073.1500000000001</v>
      </c>
      <c r="F15" s="594">
        <v>1746.97</v>
      </c>
      <c r="G15" s="595">
        <v>1908.61</v>
      </c>
      <c r="H15" s="595">
        <v>2006.44</v>
      </c>
      <c r="I15" s="595">
        <v>1963.39</v>
      </c>
      <c r="J15" s="595">
        <v>1605.85</v>
      </c>
      <c r="K15" s="595">
        <v>2390.87</v>
      </c>
      <c r="L15" s="595">
        <v>3955.54</v>
      </c>
      <c r="M15" s="595">
        <v>2171.23</v>
      </c>
      <c r="N15" s="595">
        <v>1993.22</v>
      </c>
      <c r="O15" s="595">
        <v>1742.09</v>
      </c>
      <c r="P15" s="595">
        <v>1724.97</v>
      </c>
      <c r="Q15" s="595">
        <v>1409.18</v>
      </c>
      <c r="R15" s="595">
        <v>1283.81</v>
      </c>
      <c r="S15" s="595">
        <v>1213.1099999999999</v>
      </c>
      <c r="T15" s="595">
        <v>887.8</v>
      </c>
      <c r="U15" s="595">
        <v>1306.07</v>
      </c>
      <c r="V15" s="595">
        <v>1251.47</v>
      </c>
    </row>
    <row r="16" spans="1:22" s="4" customFormat="1" ht="14" thickBot="1" x14ac:dyDescent="0.3">
      <c r="A16" s="306" t="s">
        <v>285</v>
      </c>
      <c r="B16" s="593">
        <v>2328.4899999999998</v>
      </c>
      <c r="C16" s="595">
        <v>2763.19</v>
      </c>
      <c r="D16" s="595">
        <v>1694.6</v>
      </c>
      <c r="E16" s="594">
        <v>1213.69</v>
      </c>
      <c r="F16" s="594">
        <v>1680.02</v>
      </c>
      <c r="G16" s="595">
        <v>1694.57</v>
      </c>
      <c r="H16" s="595">
        <v>1225.3</v>
      </c>
      <c r="I16" s="595">
        <v>1161.8</v>
      </c>
      <c r="J16" s="595">
        <v>1227.01</v>
      </c>
      <c r="K16" s="602">
        <v>2261.91</v>
      </c>
      <c r="L16" s="595">
        <v>861.56</v>
      </c>
      <c r="M16" s="595">
        <v>566.1</v>
      </c>
      <c r="N16" s="595">
        <v>322.98</v>
      </c>
      <c r="O16" s="595">
        <v>301.25</v>
      </c>
      <c r="P16" s="595">
        <v>250.94</v>
      </c>
      <c r="Q16" s="595">
        <v>253.65</v>
      </c>
      <c r="R16" s="595">
        <v>208.15</v>
      </c>
      <c r="S16" s="595">
        <v>229.77</v>
      </c>
      <c r="T16" s="595">
        <v>267.60000000000002</v>
      </c>
      <c r="U16" s="595">
        <v>366.29</v>
      </c>
      <c r="V16" s="595">
        <v>483.81</v>
      </c>
    </row>
    <row r="17" spans="1:22" ht="13" thickBot="1" x14ac:dyDescent="0.3">
      <c r="A17" s="33" t="s">
        <v>17</v>
      </c>
      <c r="B17" s="596">
        <v>10145.5</v>
      </c>
      <c r="C17" s="598">
        <v>9218.59</v>
      </c>
      <c r="D17" s="598">
        <v>11023.8</v>
      </c>
      <c r="E17" s="597">
        <v>12909.47</v>
      </c>
      <c r="F17" s="597">
        <v>15173.64</v>
      </c>
      <c r="G17" s="598">
        <v>13338.67</v>
      </c>
      <c r="H17" s="598">
        <v>15270.44</v>
      </c>
      <c r="I17" s="598">
        <v>14027.7</v>
      </c>
      <c r="J17" s="598">
        <v>17499.7</v>
      </c>
      <c r="K17" s="598">
        <v>14256.13</v>
      </c>
      <c r="L17" s="598">
        <v>13024.78</v>
      </c>
      <c r="M17" s="598">
        <v>13240.49</v>
      </c>
      <c r="N17" s="598">
        <v>12179.28</v>
      </c>
      <c r="O17" s="598">
        <v>10322.65</v>
      </c>
      <c r="P17" s="598">
        <v>9098.1299999999992</v>
      </c>
      <c r="Q17" s="598">
        <v>7428.67</v>
      </c>
      <c r="R17" s="598">
        <v>7808.39</v>
      </c>
      <c r="S17" s="598">
        <v>7450.64</v>
      </c>
      <c r="T17" s="598">
        <v>6810.36</v>
      </c>
      <c r="U17" s="598">
        <v>5847.46</v>
      </c>
      <c r="V17" s="598">
        <v>7134.38</v>
      </c>
    </row>
    <row r="18" spans="1:22" s="4" customFormat="1" ht="14" thickBot="1" x14ac:dyDescent="0.3">
      <c r="A18" s="307" t="s">
        <v>286</v>
      </c>
      <c r="B18" s="599">
        <v>20290.669999999998</v>
      </c>
      <c r="C18" s="601">
        <v>18889.32</v>
      </c>
      <c r="D18" s="601">
        <v>19628.53</v>
      </c>
      <c r="E18" s="600">
        <v>20816.32</v>
      </c>
      <c r="F18" s="600">
        <v>24441.95</v>
      </c>
      <c r="G18" s="603">
        <v>22783.26</v>
      </c>
      <c r="H18" s="603">
        <v>24510.83</v>
      </c>
      <c r="I18" s="603">
        <v>22643.34</v>
      </c>
      <c r="J18" s="603">
        <v>26537.72</v>
      </c>
      <c r="K18" s="604">
        <v>26272.2</v>
      </c>
      <c r="L18" s="603">
        <v>25225.200000000001</v>
      </c>
      <c r="M18" s="603">
        <v>23378.18</v>
      </c>
      <c r="N18" s="603">
        <v>20614.66</v>
      </c>
      <c r="O18" s="603">
        <v>17299.689999999999</v>
      </c>
      <c r="P18" s="603">
        <v>15212.22</v>
      </c>
      <c r="Q18" s="603">
        <v>12785.43</v>
      </c>
      <c r="R18" s="603">
        <v>12926.7</v>
      </c>
      <c r="S18" s="603">
        <v>12254.55</v>
      </c>
      <c r="T18" s="603">
        <v>11519.24</v>
      </c>
      <c r="U18" s="603">
        <v>11213.39</v>
      </c>
      <c r="V18" s="603">
        <v>12903.48</v>
      </c>
    </row>
    <row r="19" spans="1:22" ht="13" thickBot="1" x14ac:dyDescent="0.3">
      <c r="A19" s="100" t="s">
        <v>59</v>
      </c>
      <c r="B19" s="605"/>
      <c r="C19" s="607"/>
      <c r="D19" s="607"/>
      <c r="E19" s="606"/>
      <c r="F19" s="606"/>
      <c r="G19" s="607" t="s">
        <v>183</v>
      </c>
      <c r="H19" s="607">
        <v>14.83</v>
      </c>
      <c r="I19" s="607">
        <v>14.83</v>
      </c>
      <c r="J19" s="607">
        <v>14.83</v>
      </c>
      <c r="K19" s="607">
        <v>14.83</v>
      </c>
      <c r="L19" s="607">
        <v>17.829999999999998</v>
      </c>
      <c r="M19" s="607">
        <v>14.83</v>
      </c>
      <c r="N19" s="607">
        <v>14.83</v>
      </c>
      <c r="O19" s="607">
        <v>14.83</v>
      </c>
      <c r="P19" s="607">
        <v>255.48</v>
      </c>
      <c r="Q19" s="607">
        <v>265.25</v>
      </c>
      <c r="R19" s="607">
        <v>946.22</v>
      </c>
      <c r="S19" s="607">
        <v>860.9</v>
      </c>
      <c r="T19" s="607">
        <v>209.17</v>
      </c>
      <c r="U19" s="607">
        <v>218.51</v>
      </c>
      <c r="V19" s="607">
        <v>208.3</v>
      </c>
    </row>
    <row r="20" spans="1:22" s="4" customFormat="1" ht="14" thickBot="1" x14ac:dyDescent="0.3">
      <c r="A20" s="308" t="s">
        <v>287</v>
      </c>
      <c r="B20" s="608">
        <v>60539.7</v>
      </c>
      <c r="C20" s="712">
        <v>57645.63</v>
      </c>
      <c r="D20" s="712">
        <v>57788.93</v>
      </c>
      <c r="E20" s="609">
        <v>56937.84</v>
      </c>
      <c r="F20" s="609">
        <v>59785.63</v>
      </c>
      <c r="G20" s="610">
        <v>58156.5</v>
      </c>
      <c r="H20" s="610">
        <v>58669.39</v>
      </c>
      <c r="I20" s="610">
        <v>57677.75</v>
      </c>
      <c r="J20" s="610">
        <v>59648.68</v>
      </c>
      <c r="K20" s="611">
        <v>58505.35</v>
      </c>
      <c r="L20" s="610">
        <v>57214.28</v>
      </c>
      <c r="M20" s="610">
        <v>55249.08</v>
      </c>
      <c r="N20" s="610">
        <v>52706.97</v>
      </c>
      <c r="O20" s="610">
        <v>49969.9</v>
      </c>
      <c r="P20" s="610">
        <v>48817.23</v>
      </c>
      <c r="Q20" s="610">
        <v>46902.27</v>
      </c>
      <c r="R20" s="610">
        <v>47863.12</v>
      </c>
      <c r="S20" s="610">
        <v>47620.82</v>
      </c>
      <c r="T20" s="610">
        <v>46405.36</v>
      </c>
      <c r="U20" s="610">
        <v>46500.39</v>
      </c>
      <c r="V20" s="610">
        <v>47839.57</v>
      </c>
    </row>
    <row r="21" spans="1:22" ht="13.5" thickTop="1" thickBot="1" x14ac:dyDescent="0.3">
      <c r="A21" s="189"/>
      <c r="B21" s="188"/>
      <c r="C21" s="713"/>
      <c r="D21" s="713"/>
      <c r="E21" s="470"/>
      <c r="F21" s="470"/>
      <c r="G21" s="189"/>
      <c r="H21" s="189"/>
      <c r="I21" s="189"/>
      <c r="J21" s="189"/>
      <c r="K21" s="189"/>
      <c r="L21" s="189"/>
      <c r="M21" s="189"/>
      <c r="N21" s="189"/>
      <c r="O21" s="189"/>
      <c r="P21" s="189"/>
      <c r="Q21" s="189"/>
      <c r="R21" s="189"/>
      <c r="S21" s="189"/>
      <c r="T21" s="189"/>
      <c r="U21" s="189"/>
      <c r="V21" s="189"/>
    </row>
    <row r="22" spans="1:22" ht="13" thickBot="1" x14ac:dyDescent="0.3">
      <c r="A22" s="195" t="s">
        <v>18</v>
      </c>
      <c r="B22" s="190"/>
      <c r="C22" s="714"/>
      <c r="D22" s="714"/>
      <c r="E22" s="471"/>
      <c r="F22" s="471"/>
      <c r="G22" s="191"/>
      <c r="H22" s="191"/>
      <c r="I22" s="191"/>
      <c r="J22" s="191"/>
      <c r="K22" s="191"/>
      <c r="L22" s="191"/>
      <c r="M22" s="191"/>
      <c r="N22" s="191"/>
      <c r="O22" s="191"/>
      <c r="P22" s="191"/>
      <c r="Q22" s="191"/>
      <c r="R22" s="191"/>
      <c r="S22" s="191"/>
      <c r="T22" s="191"/>
      <c r="U22" s="191"/>
      <c r="V22" s="191"/>
    </row>
    <row r="23" spans="1:22" ht="13.5" thickTop="1" thickBot="1" x14ac:dyDescent="0.3">
      <c r="A23" s="64" t="s">
        <v>147</v>
      </c>
      <c r="B23" s="612">
        <v>6231.17</v>
      </c>
      <c r="C23" s="614">
        <v>6231.17</v>
      </c>
      <c r="D23" s="614">
        <v>6231.17</v>
      </c>
      <c r="E23" s="613">
        <v>6231.17</v>
      </c>
      <c r="F23" s="613">
        <v>6231.17</v>
      </c>
      <c r="G23" s="614">
        <v>6231.17</v>
      </c>
      <c r="H23" s="614">
        <v>6231.17</v>
      </c>
      <c r="I23" s="614">
        <v>6231.17</v>
      </c>
      <c r="J23" s="614">
        <v>6231.17</v>
      </c>
      <c r="K23" s="614">
        <v>6231.17</v>
      </c>
      <c r="L23" s="614">
        <v>5664.41</v>
      </c>
      <c r="M23" s="614">
        <v>5664.41</v>
      </c>
      <c r="N23" s="614">
        <v>5664.41</v>
      </c>
      <c r="O23" s="614">
        <v>5664.41</v>
      </c>
      <c r="P23" s="614">
        <v>5664.41</v>
      </c>
      <c r="Q23" s="614">
        <v>5664.41</v>
      </c>
      <c r="R23" s="614">
        <v>5664.41</v>
      </c>
      <c r="S23" s="614">
        <v>5664.41</v>
      </c>
      <c r="T23" s="614">
        <v>5664.41</v>
      </c>
      <c r="U23" s="614">
        <v>5664.41</v>
      </c>
      <c r="V23" s="614">
        <v>5664.41</v>
      </c>
    </row>
    <row r="24" spans="1:22" ht="13" thickBot="1" x14ac:dyDescent="0.3">
      <c r="A24" s="33" t="s">
        <v>19</v>
      </c>
      <c r="B24" s="596">
        <v>33956.230000000003</v>
      </c>
      <c r="C24" s="598">
        <v>32886.699999999997</v>
      </c>
      <c r="D24" s="598">
        <v>32633</v>
      </c>
      <c r="E24" s="597">
        <v>33194.11</v>
      </c>
      <c r="F24" s="597">
        <v>34529.14</v>
      </c>
      <c r="G24" s="598">
        <v>33147.19</v>
      </c>
      <c r="H24" s="598">
        <v>31663.75</v>
      </c>
      <c r="I24" s="598">
        <v>32881.919999999998</v>
      </c>
      <c r="J24" s="598">
        <v>35760.71</v>
      </c>
      <c r="K24" s="598">
        <v>34271.42</v>
      </c>
      <c r="L24" s="598">
        <v>33316.04</v>
      </c>
      <c r="M24" s="598">
        <v>31237.53</v>
      </c>
      <c r="N24" s="598">
        <v>30324.29</v>
      </c>
      <c r="O24" s="598">
        <v>28548.93</v>
      </c>
      <c r="P24" s="598">
        <v>27365.3</v>
      </c>
      <c r="Q24" s="598">
        <v>26686.78</v>
      </c>
      <c r="R24" s="598">
        <v>27961.84</v>
      </c>
      <c r="S24" s="598">
        <v>27406.22</v>
      </c>
      <c r="T24" s="598">
        <v>27046.31</v>
      </c>
      <c r="U24" s="598">
        <v>27139.48</v>
      </c>
      <c r="V24" s="598">
        <v>28742.58</v>
      </c>
    </row>
    <row r="25" spans="1:22" ht="13" thickBot="1" x14ac:dyDescent="0.3">
      <c r="A25" s="59" t="s">
        <v>228</v>
      </c>
      <c r="B25" s="599">
        <v>40187.4</v>
      </c>
      <c r="C25" s="601">
        <v>39117.870000000003</v>
      </c>
      <c r="D25" s="601">
        <v>38864.17</v>
      </c>
      <c r="E25" s="600">
        <v>39425.279999999999</v>
      </c>
      <c r="F25" s="600">
        <v>40760.31</v>
      </c>
      <c r="G25" s="601">
        <v>39378.36</v>
      </c>
      <c r="H25" s="601">
        <v>37894.92</v>
      </c>
      <c r="I25" s="601">
        <v>39113.089999999997</v>
      </c>
      <c r="J25" s="601">
        <v>41991.88</v>
      </c>
      <c r="K25" s="601">
        <v>40502.589999999997</v>
      </c>
      <c r="L25" s="601">
        <v>38980.449999999997</v>
      </c>
      <c r="M25" s="601">
        <v>36901.94</v>
      </c>
      <c r="N25" s="601">
        <v>35988.699999999997</v>
      </c>
      <c r="O25" s="601">
        <v>34213.339999999997</v>
      </c>
      <c r="P25" s="601">
        <v>33029.71</v>
      </c>
      <c r="Q25" s="601">
        <v>32351.19</v>
      </c>
      <c r="R25" s="601">
        <v>33626.25</v>
      </c>
      <c r="S25" s="601">
        <v>33070.629999999997</v>
      </c>
      <c r="T25" s="601">
        <v>32710.720000000001</v>
      </c>
      <c r="U25" s="601">
        <v>32803.89</v>
      </c>
      <c r="V25" s="601">
        <v>34406.99</v>
      </c>
    </row>
    <row r="26" spans="1:22" ht="13" thickBot="1" x14ac:dyDescent="0.3">
      <c r="A26" s="60" t="s">
        <v>20</v>
      </c>
      <c r="B26" s="615">
        <v>0.57999999999999996</v>
      </c>
      <c r="C26" s="617">
        <v>0.56000000000000005</v>
      </c>
      <c r="D26" s="617">
        <v>0.56000000000000005</v>
      </c>
      <c r="E26" s="616">
        <v>0.56999999999999995</v>
      </c>
      <c r="F26" s="616">
        <v>0.53</v>
      </c>
      <c r="G26" s="617">
        <v>0.52</v>
      </c>
      <c r="H26" s="617">
        <v>0.51</v>
      </c>
      <c r="I26" s="617">
        <v>0.53</v>
      </c>
      <c r="J26" s="617">
        <v>5.72</v>
      </c>
      <c r="K26" s="617">
        <v>5.81</v>
      </c>
      <c r="L26" s="617">
        <v>6.03</v>
      </c>
      <c r="M26" s="617">
        <v>6.45</v>
      </c>
      <c r="N26" s="617">
        <v>6.74</v>
      </c>
      <c r="O26" s="617">
        <v>0.55000000000000004</v>
      </c>
      <c r="P26" s="617">
        <v>0.54</v>
      </c>
      <c r="Q26" s="617">
        <v>0.5</v>
      </c>
      <c r="R26" s="617">
        <v>0.52</v>
      </c>
      <c r="S26" s="617">
        <v>0.5</v>
      </c>
      <c r="T26" s="617">
        <v>0.48</v>
      </c>
      <c r="U26" s="617">
        <v>0.46</v>
      </c>
      <c r="V26" s="617">
        <v>0.51</v>
      </c>
    </row>
    <row r="27" spans="1:22" ht="13" thickBot="1" x14ac:dyDescent="0.3">
      <c r="A27" s="61" t="s">
        <v>74</v>
      </c>
      <c r="B27" s="618">
        <v>40187.980000000003</v>
      </c>
      <c r="C27" s="620">
        <v>39118.43</v>
      </c>
      <c r="D27" s="620">
        <v>38864.730000000003</v>
      </c>
      <c r="E27" s="619">
        <v>39425.85</v>
      </c>
      <c r="F27" s="619">
        <v>40760.839999999997</v>
      </c>
      <c r="G27" s="620">
        <v>39378.879999999997</v>
      </c>
      <c r="H27" s="620">
        <v>37895.43</v>
      </c>
      <c r="I27" s="620">
        <v>39113.620000000003</v>
      </c>
      <c r="J27" s="620">
        <v>41997.599999999999</v>
      </c>
      <c r="K27" s="620">
        <v>40508.400000000001</v>
      </c>
      <c r="L27" s="620">
        <v>38986.480000000003</v>
      </c>
      <c r="M27" s="620">
        <v>36908.39</v>
      </c>
      <c r="N27" s="620">
        <v>35995.440000000002</v>
      </c>
      <c r="O27" s="620">
        <v>34213.89</v>
      </c>
      <c r="P27" s="620">
        <v>33030.25</v>
      </c>
      <c r="Q27" s="620">
        <v>32351.69</v>
      </c>
      <c r="R27" s="620">
        <v>33626.769999999997</v>
      </c>
      <c r="S27" s="620">
        <v>33071.129999999997</v>
      </c>
      <c r="T27" s="620">
        <v>32711.200000000001</v>
      </c>
      <c r="U27" s="620">
        <v>32804.35</v>
      </c>
      <c r="V27" s="620">
        <v>34407.5</v>
      </c>
    </row>
    <row r="28" spans="1:22" ht="13" thickBot="1" x14ac:dyDescent="0.3">
      <c r="A28" s="62" t="s">
        <v>21</v>
      </c>
      <c r="B28" s="593">
        <v>234.28</v>
      </c>
      <c r="C28" s="595">
        <v>232.5</v>
      </c>
      <c r="D28" s="595">
        <v>195.51</v>
      </c>
      <c r="E28" s="594">
        <v>195.37</v>
      </c>
      <c r="F28" s="594">
        <v>195.54</v>
      </c>
      <c r="G28" s="595">
        <v>195.18</v>
      </c>
      <c r="H28" s="595">
        <v>155.86000000000001</v>
      </c>
      <c r="I28" s="595">
        <v>156.29</v>
      </c>
      <c r="J28" s="595">
        <v>156.86000000000001</v>
      </c>
      <c r="K28" s="595">
        <v>157.08000000000001</v>
      </c>
      <c r="L28" s="595">
        <v>168.44</v>
      </c>
      <c r="M28" s="595">
        <v>168.73</v>
      </c>
      <c r="N28" s="595">
        <v>169.06</v>
      </c>
      <c r="O28" s="595">
        <v>170.05</v>
      </c>
      <c r="P28" s="595">
        <v>208.91</v>
      </c>
      <c r="Q28" s="595">
        <v>209.95</v>
      </c>
      <c r="R28" s="595">
        <v>210.92</v>
      </c>
      <c r="S28" s="595">
        <v>213.69</v>
      </c>
      <c r="T28" s="595">
        <v>233.3</v>
      </c>
      <c r="U28" s="595">
        <v>234.99</v>
      </c>
      <c r="V28" s="595">
        <v>238.66</v>
      </c>
    </row>
    <row r="29" spans="1:22" ht="13" thickBot="1" x14ac:dyDescent="0.3">
      <c r="A29" s="62" t="s">
        <v>22</v>
      </c>
      <c r="B29" s="593"/>
      <c r="C29" s="595"/>
      <c r="D29" s="595"/>
      <c r="E29" s="594"/>
      <c r="F29" s="594">
        <v>0</v>
      </c>
      <c r="G29" s="595">
        <v>0</v>
      </c>
      <c r="H29" s="595">
        <v>0</v>
      </c>
      <c r="I29" s="595">
        <v>0</v>
      </c>
      <c r="J29" s="595">
        <v>0</v>
      </c>
      <c r="K29" s="595">
        <v>0</v>
      </c>
      <c r="L29" s="595">
        <v>0</v>
      </c>
      <c r="M29" s="595">
        <v>0</v>
      </c>
      <c r="N29" s="595">
        <v>16.489999999999998</v>
      </c>
      <c r="O29" s="595">
        <v>16.489999999999998</v>
      </c>
      <c r="P29" s="595">
        <v>32.979999999999997</v>
      </c>
      <c r="Q29" s="595">
        <v>63.33</v>
      </c>
      <c r="R29" s="595">
        <v>79.709999999999994</v>
      </c>
      <c r="S29" s="595">
        <v>108.94</v>
      </c>
      <c r="T29" s="595">
        <v>125.16</v>
      </c>
      <c r="U29" s="595">
        <v>154.41</v>
      </c>
      <c r="V29" s="595">
        <v>169.94</v>
      </c>
    </row>
    <row r="30" spans="1:22" ht="13" thickBot="1" x14ac:dyDescent="0.3">
      <c r="A30" s="63" t="s">
        <v>151</v>
      </c>
      <c r="B30" s="593">
        <v>1290.29</v>
      </c>
      <c r="C30" s="595">
        <v>843.51</v>
      </c>
      <c r="D30" s="595">
        <v>548.9</v>
      </c>
      <c r="E30" s="594">
        <v>506.51</v>
      </c>
      <c r="F30" s="594">
        <v>507.24</v>
      </c>
      <c r="G30" s="621">
        <v>529.79999999999995</v>
      </c>
      <c r="H30" s="621">
        <v>486.79</v>
      </c>
      <c r="I30" s="621">
        <v>461.57</v>
      </c>
      <c r="J30" s="621">
        <v>480.99</v>
      </c>
      <c r="K30" s="621">
        <v>498.86</v>
      </c>
      <c r="L30" s="621">
        <v>460.16</v>
      </c>
      <c r="M30" s="621">
        <v>487.05</v>
      </c>
      <c r="N30" s="621">
        <v>498.19</v>
      </c>
      <c r="O30" s="621">
        <v>501.41</v>
      </c>
      <c r="P30" s="621">
        <v>523.37</v>
      </c>
      <c r="Q30" s="621">
        <v>510.97</v>
      </c>
      <c r="R30" s="621">
        <v>524.79</v>
      </c>
      <c r="S30" s="621">
        <v>543.05999999999995</v>
      </c>
      <c r="T30" s="621">
        <v>557.47</v>
      </c>
      <c r="U30" s="621">
        <v>531.54999999999995</v>
      </c>
      <c r="V30" s="621">
        <v>551.51</v>
      </c>
    </row>
    <row r="31" spans="1:22" ht="13" thickBot="1" x14ac:dyDescent="0.3">
      <c r="A31" s="63" t="s">
        <v>23</v>
      </c>
      <c r="B31" s="622">
        <v>8293.7199999999993</v>
      </c>
      <c r="C31" s="621">
        <v>8330.85</v>
      </c>
      <c r="D31" s="621">
        <v>8802.7199999999993</v>
      </c>
      <c r="E31" s="623">
        <v>8517.5400000000009</v>
      </c>
      <c r="F31" s="623">
        <v>8398.3799999999992</v>
      </c>
      <c r="G31" s="621">
        <v>8654.42</v>
      </c>
      <c r="H31" s="621">
        <v>8012.45</v>
      </c>
      <c r="I31" s="621">
        <v>9052.01</v>
      </c>
      <c r="J31" s="621">
        <v>7546.45</v>
      </c>
      <c r="K31" s="621">
        <v>6716.36</v>
      </c>
      <c r="L31" s="621">
        <v>5255.29</v>
      </c>
      <c r="M31" s="621">
        <v>5393.29</v>
      </c>
      <c r="N31" s="621">
        <v>5589.78</v>
      </c>
      <c r="O31" s="621">
        <v>6051.61</v>
      </c>
      <c r="P31" s="621">
        <v>6715.43</v>
      </c>
      <c r="Q31" s="621">
        <v>7013.57</v>
      </c>
      <c r="R31" s="621">
        <v>7011.31</v>
      </c>
      <c r="S31" s="621">
        <v>7272.42</v>
      </c>
      <c r="T31" s="621">
        <v>6337.41</v>
      </c>
      <c r="U31" s="621">
        <v>6351.69</v>
      </c>
      <c r="V31" s="621">
        <v>5986.82</v>
      </c>
    </row>
    <row r="32" spans="1:22" ht="13" thickBot="1" x14ac:dyDescent="0.3">
      <c r="A32" s="33" t="s">
        <v>24</v>
      </c>
      <c r="B32" s="593">
        <v>755.7</v>
      </c>
      <c r="C32" s="595">
        <v>747.04</v>
      </c>
      <c r="D32" s="595">
        <v>712.13</v>
      </c>
      <c r="E32" s="594">
        <v>775.52</v>
      </c>
      <c r="F32" s="594">
        <v>763.76</v>
      </c>
      <c r="G32" s="595">
        <v>754.8</v>
      </c>
      <c r="H32" s="595">
        <v>753.03</v>
      </c>
      <c r="I32" s="595">
        <v>777.02</v>
      </c>
      <c r="J32" s="595">
        <v>701.02</v>
      </c>
      <c r="K32" s="595">
        <v>674.47</v>
      </c>
      <c r="L32" s="595">
        <v>652.15</v>
      </c>
      <c r="M32" s="595">
        <v>673.07</v>
      </c>
      <c r="N32" s="595">
        <v>661.57</v>
      </c>
      <c r="O32" s="595">
        <v>672.95</v>
      </c>
      <c r="P32" s="595">
        <v>696.75</v>
      </c>
      <c r="Q32" s="595">
        <v>687.92</v>
      </c>
      <c r="R32" s="595">
        <v>645.67999999999995</v>
      </c>
      <c r="S32" s="595">
        <v>645.12</v>
      </c>
      <c r="T32" s="595">
        <v>629.44000000000005</v>
      </c>
      <c r="U32" s="595">
        <v>597.61</v>
      </c>
      <c r="V32" s="595">
        <v>572.61</v>
      </c>
    </row>
    <row r="33" spans="1:148" ht="13" thickBot="1" x14ac:dyDescent="0.3">
      <c r="A33" s="64" t="s">
        <v>25</v>
      </c>
      <c r="B33" s="593">
        <v>193.22</v>
      </c>
      <c r="C33" s="595">
        <v>150.26</v>
      </c>
      <c r="D33" s="595">
        <v>209.12</v>
      </c>
      <c r="E33" s="594">
        <v>181.36</v>
      </c>
      <c r="F33" s="594">
        <v>141.15</v>
      </c>
      <c r="G33" s="595">
        <v>86.54</v>
      </c>
      <c r="H33" s="595">
        <v>74.47</v>
      </c>
      <c r="I33" s="595">
        <v>85.27</v>
      </c>
      <c r="J33" s="595">
        <v>56.04</v>
      </c>
      <c r="K33" s="595">
        <v>52.97</v>
      </c>
      <c r="L33" s="595">
        <v>372.39</v>
      </c>
      <c r="M33" s="595">
        <v>227.66</v>
      </c>
      <c r="N33" s="595">
        <v>128.28</v>
      </c>
      <c r="O33" s="595">
        <v>98.84</v>
      </c>
      <c r="P33" s="595">
        <v>194.81</v>
      </c>
      <c r="Q33" s="595">
        <v>97.23</v>
      </c>
      <c r="R33" s="595">
        <v>50.59</v>
      </c>
      <c r="S33" s="595">
        <v>46.87</v>
      </c>
      <c r="T33" s="595">
        <v>149</v>
      </c>
      <c r="U33" s="595">
        <v>230.3</v>
      </c>
      <c r="V33" s="595">
        <v>218</v>
      </c>
    </row>
    <row r="34" spans="1:148" ht="13" thickBot="1" x14ac:dyDescent="0.3">
      <c r="A34" s="64" t="s">
        <v>26</v>
      </c>
      <c r="B34" s="593">
        <v>46.72</v>
      </c>
      <c r="C34" s="595">
        <v>47.05</v>
      </c>
      <c r="D34" s="595">
        <v>47.42</v>
      </c>
      <c r="E34" s="594">
        <v>47.82</v>
      </c>
      <c r="F34" s="594">
        <v>48.15</v>
      </c>
      <c r="G34" s="595">
        <v>48.5</v>
      </c>
      <c r="H34" s="595">
        <v>49.07</v>
      </c>
      <c r="I34" s="595">
        <v>49.39</v>
      </c>
      <c r="J34" s="595">
        <v>50.52</v>
      </c>
      <c r="K34" s="595">
        <v>50.85</v>
      </c>
      <c r="L34" s="595">
        <v>51.04</v>
      </c>
      <c r="M34" s="595">
        <v>51.36</v>
      </c>
      <c r="N34" s="595">
        <v>51.69</v>
      </c>
      <c r="O34" s="595">
        <v>52.01</v>
      </c>
      <c r="P34" s="595">
        <v>52.34</v>
      </c>
      <c r="Q34" s="595">
        <v>52.66</v>
      </c>
      <c r="R34" s="595">
        <v>52.89</v>
      </c>
      <c r="S34" s="595">
        <v>14.09</v>
      </c>
      <c r="T34" s="595">
        <v>14.32</v>
      </c>
      <c r="U34" s="595">
        <v>13.41</v>
      </c>
      <c r="V34" s="595">
        <v>13.65</v>
      </c>
    </row>
    <row r="35" spans="1:148" ht="13" thickBot="1" x14ac:dyDescent="0.3">
      <c r="A35" s="33" t="s">
        <v>70</v>
      </c>
      <c r="B35" s="596">
        <v>8.31</v>
      </c>
      <c r="C35" s="598">
        <v>8.6199999999999992</v>
      </c>
      <c r="D35" s="598">
        <v>5.87</v>
      </c>
      <c r="E35" s="597"/>
      <c r="F35" s="597"/>
      <c r="G35" s="624">
        <v>0.7</v>
      </c>
      <c r="H35" s="624"/>
      <c r="I35" s="624"/>
      <c r="J35" s="624"/>
      <c r="K35" s="624"/>
      <c r="L35" s="624"/>
      <c r="M35" s="624"/>
      <c r="N35" s="624"/>
      <c r="O35" s="624"/>
      <c r="P35" s="624"/>
      <c r="Q35" s="624"/>
      <c r="R35" s="624">
        <v>0</v>
      </c>
      <c r="S35" s="624">
        <v>0</v>
      </c>
      <c r="T35" s="624">
        <v>25.41</v>
      </c>
      <c r="U35" s="624">
        <v>21.93</v>
      </c>
      <c r="V35" s="624">
        <v>28.55</v>
      </c>
    </row>
    <row r="36" spans="1:148" ht="14" thickBot="1" x14ac:dyDescent="0.3">
      <c r="A36" s="59" t="s">
        <v>120</v>
      </c>
      <c r="B36" s="599">
        <v>10822.24</v>
      </c>
      <c r="C36" s="601">
        <v>10359.83</v>
      </c>
      <c r="D36" s="601">
        <v>10521.67</v>
      </c>
      <c r="E36" s="600">
        <v>10224.120000000001</v>
      </c>
      <c r="F36" s="600">
        <v>10054.219999999999</v>
      </c>
      <c r="G36" s="601">
        <v>10269.94</v>
      </c>
      <c r="H36" s="601">
        <v>9531.67</v>
      </c>
      <c r="I36" s="601">
        <v>10581.55</v>
      </c>
      <c r="J36" s="601">
        <v>8991.8799999999992</v>
      </c>
      <c r="K36" s="601">
        <v>8150.59</v>
      </c>
      <c r="L36" s="601">
        <v>6959.47</v>
      </c>
      <c r="M36" s="601">
        <v>7001.16</v>
      </c>
      <c r="N36" s="601">
        <v>7115.06</v>
      </c>
      <c r="O36" s="601">
        <v>7563.36</v>
      </c>
      <c r="P36" s="601">
        <v>8424.59</v>
      </c>
      <c r="Q36" s="601">
        <v>8635.6299999999992</v>
      </c>
      <c r="R36" s="601">
        <v>8575.89</v>
      </c>
      <c r="S36" s="601">
        <v>8844.19</v>
      </c>
      <c r="T36" s="601">
        <v>8071.51</v>
      </c>
      <c r="U36" s="601">
        <v>8135.89</v>
      </c>
      <c r="V36" s="601">
        <v>7779.74</v>
      </c>
    </row>
    <row r="37" spans="1:148" ht="13" thickBot="1" x14ac:dyDescent="0.3">
      <c r="A37" s="62" t="s">
        <v>27</v>
      </c>
      <c r="B37" s="593">
        <v>4556.04</v>
      </c>
      <c r="C37" s="595">
        <v>3928.77</v>
      </c>
      <c r="D37" s="595">
        <v>4432.1099999999997</v>
      </c>
      <c r="E37" s="594">
        <v>4087.98</v>
      </c>
      <c r="F37" s="594">
        <v>3959.07</v>
      </c>
      <c r="G37" s="595">
        <v>4067.46</v>
      </c>
      <c r="H37" s="595">
        <v>4358.21</v>
      </c>
      <c r="I37" s="595">
        <v>4137.0600000000004</v>
      </c>
      <c r="J37" s="595">
        <v>3946.53</v>
      </c>
      <c r="K37" s="595">
        <v>4265.7700000000004</v>
      </c>
      <c r="L37" s="595">
        <v>3728.02</v>
      </c>
      <c r="M37" s="595">
        <v>4268.42</v>
      </c>
      <c r="N37" s="595">
        <v>3185.14</v>
      </c>
      <c r="O37" s="595">
        <v>3265.78</v>
      </c>
      <c r="P37" s="595">
        <v>2732.29</v>
      </c>
      <c r="Q37" s="595">
        <v>2370.2399999999998</v>
      </c>
      <c r="R37" s="595">
        <v>2420.5100000000002</v>
      </c>
      <c r="S37" s="595">
        <v>2858.64</v>
      </c>
      <c r="T37" s="595">
        <v>2552.5300000000002</v>
      </c>
      <c r="U37" s="595">
        <v>2351.7600000000002</v>
      </c>
      <c r="V37" s="595">
        <v>2657.43</v>
      </c>
    </row>
    <row r="38" spans="1:148" ht="13" thickBot="1" x14ac:dyDescent="0.3">
      <c r="A38" s="62" t="s">
        <v>22</v>
      </c>
      <c r="B38" s="593" t="s">
        <v>183</v>
      </c>
      <c r="C38" s="595">
        <v>25.9</v>
      </c>
      <c r="D38" s="595">
        <v>100.63</v>
      </c>
      <c r="E38" s="594">
        <v>134.4</v>
      </c>
      <c r="F38" s="594">
        <v>89.15</v>
      </c>
      <c r="G38" s="595">
        <v>110.05</v>
      </c>
      <c r="H38" s="595">
        <v>111.99</v>
      </c>
      <c r="I38" s="595">
        <v>175.83</v>
      </c>
      <c r="J38" s="595">
        <v>132.1</v>
      </c>
      <c r="K38" s="595">
        <v>137.87</v>
      </c>
      <c r="L38" s="595">
        <v>150.30000000000001</v>
      </c>
      <c r="M38" s="595">
        <v>253.14</v>
      </c>
      <c r="N38" s="595">
        <v>236.15</v>
      </c>
      <c r="O38" s="595">
        <v>255.06</v>
      </c>
      <c r="P38" s="595">
        <v>206.64</v>
      </c>
      <c r="Q38" s="595">
        <v>238.18</v>
      </c>
      <c r="R38" s="595">
        <v>178.83</v>
      </c>
      <c r="S38" s="595">
        <v>175.03</v>
      </c>
      <c r="T38" s="595">
        <v>144.83000000000001</v>
      </c>
      <c r="U38" s="595">
        <v>176.33</v>
      </c>
      <c r="V38" s="595">
        <v>167.89</v>
      </c>
    </row>
    <row r="39" spans="1:148" ht="13" thickBot="1" x14ac:dyDescent="0.3">
      <c r="A39" s="62" t="s">
        <v>151</v>
      </c>
      <c r="B39" s="593">
        <v>757.97</v>
      </c>
      <c r="C39" s="595">
        <v>272.88</v>
      </c>
      <c r="D39" s="595">
        <v>181.43</v>
      </c>
      <c r="E39" s="594">
        <v>181.04</v>
      </c>
      <c r="F39" s="594">
        <v>192.65</v>
      </c>
      <c r="G39" s="595">
        <v>147.65</v>
      </c>
      <c r="H39" s="595">
        <v>146.97</v>
      </c>
      <c r="I39" s="595">
        <v>159.18</v>
      </c>
      <c r="J39" s="595">
        <v>159.65</v>
      </c>
      <c r="K39" s="595">
        <v>155.96</v>
      </c>
      <c r="L39" s="595">
        <v>153.11000000000001</v>
      </c>
      <c r="M39" s="595">
        <v>163.18</v>
      </c>
      <c r="N39" s="595">
        <v>171.29</v>
      </c>
      <c r="O39" s="595">
        <v>158.32</v>
      </c>
      <c r="P39" s="595">
        <v>161.79</v>
      </c>
      <c r="Q39" s="595">
        <v>142.16</v>
      </c>
      <c r="R39" s="595">
        <v>143.86000000000001</v>
      </c>
      <c r="S39" s="595">
        <v>137.33000000000001</v>
      </c>
      <c r="T39" s="595">
        <v>141.94999999999999</v>
      </c>
      <c r="U39" s="595">
        <v>143.76</v>
      </c>
      <c r="V39" s="595">
        <v>149.71</v>
      </c>
    </row>
    <row r="40" spans="1:148" ht="13" thickBot="1" x14ac:dyDescent="0.3">
      <c r="A40" s="40" t="s">
        <v>75</v>
      </c>
      <c r="B40" s="593">
        <v>348.94</v>
      </c>
      <c r="C40" s="595">
        <v>138.22</v>
      </c>
      <c r="D40" s="595">
        <v>216.57</v>
      </c>
      <c r="E40" s="594">
        <v>252.75</v>
      </c>
      <c r="F40" s="594">
        <v>459.88</v>
      </c>
      <c r="G40" s="595">
        <v>163.59</v>
      </c>
      <c r="H40" s="595">
        <v>410.55</v>
      </c>
      <c r="I40" s="595">
        <v>119.96</v>
      </c>
      <c r="J40" s="595">
        <v>810.42</v>
      </c>
      <c r="K40" s="595">
        <v>522.89</v>
      </c>
      <c r="L40" s="595">
        <v>782.85</v>
      </c>
      <c r="M40" s="595">
        <v>549.5</v>
      </c>
      <c r="N40" s="595">
        <v>592.87</v>
      </c>
      <c r="O40" s="595">
        <v>203.82</v>
      </c>
      <c r="P40" s="595">
        <v>174.71</v>
      </c>
      <c r="Q40" s="595">
        <v>97.18</v>
      </c>
      <c r="R40" s="595">
        <v>96.17</v>
      </c>
      <c r="S40" s="595">
        <v>43.6</v>
      </c>
      <c r="T40" s="595">
        <v>69.83</v>
      </c>
      <c r="U40" s="595">
        <v>34.76</v>
      </c>
      <c r="V40" s="595">
        <v>155.11000000000001</v>
      </c>
    </row>
    <row r="41" spans="1:148" s="4" customFormat="1" ht="14" thickBot="1" x14ac:dyDescent="0.3">
      <c r="A41" s="309" t="s">
        <v>281</v>
      </c>
      <c r="B41" s="593">
        <v>1580.92</v>
      </c>
      <c r="C41" s="595">
        <v>1364.07</v>
      </c>
      <c r="D41" s="595">
        <v>1118.21</v>
      </c>
      <c r="E41" s="594">
        <v>808.66</v>
      </c>
      <c r="F41" s="594">
        <v>1384.61</v>
      </c>
      <c r="G41" s="595">
        <v>1170.24</v>
      </c>
      <c r="H41" s="595">
        <v>936.55</v>
      </c>
      <c r="I41" s="595">
        <v>550.41</v>
      </c>
      <c r="J41" s="595">
        <v>1442.01</v>
      </c>
      <c r="K41" s="602">
        <v>2363.25</v>
      </c>
      <c r="L41" s="595">
        <v>914.87</v>
      </c>
      <c r="M41" s="595">
        <v>865.22</v>
      </c>
      <c r="N41" s="595">
        <v>592.08000000000004</v>
      </c>
      <c r="O41" s="595">
        <v>417.77</v>
      </c>
      <c r="P41" s="595">
        <v>876.19</v>
      </c>
      <c r="Q41" s="595">
        <v>773.3</v>
      </c>
      <c r="R41" s="595">
        <v>605.46</v>
      </c>
      <c r="S41" s="595">
        <v>516.87</v>
      </c>
      <c r="T41" s="595">
        <v>999.91</v>
      </c>
      <c r="U41" s="595">
        <v>821</v>
      </c>
      <c r="V41" s="595">
        <v>681.13</v>
      </c>
    </row>
    <row r="42" spans="1:148" ht="13" thickBot="1" x14ac:dyDescent="0.3">
      <c r="A42" s="62" t="s">
        <v>25</v>
      </c>
      <c r="B42" s="593">
        <v>828.33</v>
      </c>
      <c r="C42" s="595">
        <v>907.76</v>
      </c>
      <c r="D42" s="595">
        <v>808.54</v>
      </c>
      <c r="E42" s="594">
        <v>638.41999999999996</v>
      </c>
      <c r="F42" s="594">
        <v>641.16</v>
      </c>
      <c r="G42" s="595">
        <v>569</v>
      </c>
      <c r="H42" s="595">
        <v>3400.08</v>
      </c>
      <c r="I42" s="595">
        <v>629.87</v>
      </c>
      <c r="J42" s="595">
        <v>921.32</v>
      </c>
      <c r="K42" s="595">
        <v>1125.78</v>
      </c>
      <c r="L42" s="595">
        <v>3626.34</v>
      </c>
      <c r="M42" s="595">
        <v>3818.67</v>
      </c>
      <c r="N42" s="595">
        <v>3119.19</v>
      </c>
      <c r="O42" s="595">
        <v>2725.48</v>
      </c>
      <c r="P42" s="595">
        <v>1993.07</v>
      </c>
      <c r="Q42" s="595">
        <v>1287.28</v>
      </c>
      <c r="R42" s="595">
        <v>960.74</v>
      </c>
      <c r="S42" s="595">
        <v>802.61</v>
      </c>
      <c r="T42" s="595">
        <v>804.46</v>
      </c>
      <c r="U42" s="595">
        <v>1029.8399999999999</v>
      </c>
      <c r="V42" s="595">
        <v>819.79</v>
      </c>
    </row>
    <row r="43" spans="1:148" s="58" customFormat="1" ht="13" thickBot="1" x14ac:dyDescent="0.3">
      <c r="A43" s="33" t="s">
        <v>26</v>
      </c>
      <c r="B43" s="596">
        <v>1457.28</v>
      </c>
      <c r="C43" s="598">
        <v>1529.77</v>
      </c>
      <c r="D43" s="598">
        <v>1545.04</v>
      </c>
      <c r="E43" s="597">
        <v>1184.6199999999999</v>
      </c>
      <c r="F43" s="597">
        <v>2244.0500000000002</v>
      </c>
      <c r="G43" s="598">
        <v>2279.69</v>
      </c>
      <c r="H43" s="598">
        <v>1877.94</v>
      </c>
      <c r="I43" s="598">
        <v>2210.27</v>
      </c>
      <c r="J43" s="598">
        <v>1247.17</v>
      </c>
      <c r="K43" s="598">
        <v>1274.8399999999999</v>
      </c>
      <c r="L43" s="598">
        <v>1912.84</v>
      </c>
      <c r="M43" s="598">
        <v>1421.4</v>
      </c>
      <c r="N43" s="598">
        <v>1699.75</v>
      </c>
      <c r="O43" s="598">
        <v>1166.42</v>
      </c>
      <c r="P43" s="598">
        <v>953.55</v>
      </c>
      <c r="Q43" s="598">
        <v>737.71</v>
      </c>
      <c r="R43" s="598">
        <v>833.2</v>
      </c>
      <c r="S43" s="598">
        <v>758.74</v>
      </c>
      <c r="T43" s="598">
        <v>683.25</v>
      </c>
      <c r="U43" s="598">
        <v>778.77</v>
      </c>
      <c r="V43" s="598">
        <v>810.38</v>
      </c>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row>
    <row r="44" spans="1:148" s="4" customFormat="1" ht="14" thickBot="1" x14ac:dyDescent="0.3">
      <c r="A44" s="310" t="s">
        <v>282</v>
      </c>
      <c r="B44" s="599">
        <v>9529.48</v>
      </c>
      <c r="C44" s="601">
        <v>8167.37</v>
      </c>
      <c r="D44" s="601">
        <v>8402.5300000000007</v>
      </c>
      <c r="E44" s="600">
        <v>7287.87</v>
      </c>
      <c r="F44" s="600">
        <v>8970.57</v>
      </c>
      <c r="G44" s="601">
        <v>8507.68</v>
      </c>
      <c r="H44" s="601">
        <v>11242.29</v>
      </c>
      <c r="I44" s="601">
        <v>7982.58</v>
      </c>
      <c r="J44" s="601">
        <v>8659.2000000000007</v>
      </c>
      <c r="K44" s="625">
        <v>9846.36</v>
      </c>
      <c r="L44" s="601">
        <v>11268.33</v>
      </c>
      <c r="M44" s="601">
        <v>11339.53</v>
      </c>
      <c r="N44" s="601">
        <v>9596.4699999999993</v>
      </c>
      <c r="O44" s="601">
        <v>8192.65</v>
      </c>
      <c r="P44" s="601">
        <v>7098.24</v>
      </c>
      <c r="Q44" s="601">
        <v>5646.05</v>
      </c>
      <c r="R44" s="601">
        <v>5238.7700000000004</v>
      </c>
      <c r="S44" s="601">
        <v>5292.82</v>
      </c>
      <c r="T44" s="601">
        <v>5396.76</v>
      </c>
      <c r="U44" s="601">
        <v>5336.22</v>
      </c>
      <c r="V44" s="601">
        <v>5441.44</v>
      </c>
    </row>
    <row r="45" spans="1:148" ht="13" thickBot="1" x14ac:dyDescent="0.3">
      <c r="A45" s="103" t="s">
        <v>71</v>
      </c>
      <c r="B45" s="626"/>
      <c r="C45" s="628"/>
      <c r="D45" s="628"/>
      <c r="E45" s="627"/>
      <c r="F45" s="627"/>
      <c r="G45" s="628"/>
      <c r="H45" s="628"/>
      <c r="I45" s="628"/>
      <c r="J45" s="628"/>
      <c r="K45" s="628"/>
      <c r="L45" s="628"/>
      <c r="M45" s="628"/>
      <c r="N45" s="628"/>
      <c r="O45" s="628" t="s">
        <v>183</v>
      </c>
      <c r="P45" s="628">
        <v>264.14999999999998</v>
      </c>
      <c r="Q45" s="628">
        <v>268.89999999999998</v>
      </c>
      <c r="R45" s="628">
        <v>421.69</v>
      </c>
      <c r="S45" s="628">
        <v>412.68</v>
      </c>
      <c r="T45" s="628">
        <v>225.89</v>
      </c>
      <c r="U45" s="628">
        <v>223.93</v>
      </c>
      <c r="V45" s="628">
        <v>210.89</v>
      </c>
    </row>
    <row r="46" spans="1:148" ht="13" thickBot="1" x14ac:dyDescent="0.3">
      <c r="A46" s="101"/>
      <c r="B46" s="615"/>
      <c r="C46" s="617"/>
      <c r="D46" s="617"/>
      <c r="E46" s="616"/>
      <c r="F46" s="616"/>
      <c r="G46" s="617"/>
      <c r="H46" s="617"/>
      <c r="I46" s="617"/>
      <c r="J46" s="617"/>
      <c r="K46" s="617"/>
      <c r="L46" s="617"/>
      <c r="M46" s="617"/>
      <c r="N46" s="617"/>
      <c r="O46" s="617"/>
      <c r="P46" s="617"/>
      <c r="Q46" s="617"/>
      <c r="R46" s="617"/>
      <c r="S46" s="617"/>
      <c r="T46" s="617"/>
      <c r="U46" s="617"/>
      <c r="V46" s="617"/>
    </row>
    <row r="47" spans="1:148" s="4" customFormat="1" ht="14" thickBot="1" x14ac:dyDescent="0.3">
      <c r="A47" s="308" t="s">
        <v>283</v>
      </c>
      <c r="B47" s="608">
        <v>60539.7</v>
      </c>
      <c r="C47" s="712">
        <v>57645.63</v>
      </c>
      <c r="D47" s="712">
        <v>57788.93</v>
      </c>
      <c r="E47" s="609">
        <v>56937.84</v>
      </c>
      <c r="F47" s="609">
        <v>59785.63</v>
      </c>
      <c r="G47" s="610">
        <v>58156.5</v>
      </c>
      <c r="H47" s="610">
        <v>58669.39</v>
      </c>
      <c r="I47" s="610">
        <v>57677.75</v>
      </c>
      <c r="J47" s="610">
        <v>59648.68</v>
      </c>
      <c r="K47" s="611">
        <v>58505.35</v>
      </c>
      <c r="L47" s="610">
        <v>57214.28</v>
      </c>
      <c r="M47" s="610">
        <v>55249.08</v>
      </c>
      <c r="N47" s="610">
        <v>52706.97</v>
      </c>
      <c r="O47" s="610">
        <v>49969.9</v>
      </c>
      <c r="P47" s="610">
        <v>48817.23</v>
      </c>
      <c r="Q47" s="610">
        <v>46902.27</v>
      </c>
      <c r="R47" s="610">
        <v>47863.12</v>
      </c>
      <c r="S47" s="610">
        <v>47620.82</v>
      </c>
      <c r="T47" s="610">
        <v>46405.36</v>
      </c>
      <c r="U47" s="610">
        <v>46500.39</v>
      </c>
      <c r="V47" s="610">
        <v>47839.57</v>
      </c>
    </row>
    <row r="48" spans="1:148" ht="14.5" thickTop="1" x14ac:dyDescent="0.3">
      <c r="A48" s="440" t="s">
        <v>284</v>
      </c>
      <c r="B48" s="194"/>
      <c r="C48" s="753"/>
      <c r="D48" s="194"/>
      <c r="E48" s="472"/>
      <c r="F48" s="472"/>
      <c r="G48" s="194"/>
      <c r="H48" s="194"/>
      <c r="I48" s="194"/>
    </row>
    <row r="49" spans="1:22" ht="14" x14ac:dyDescent="0.3">
      <c r="A49" s="440" t="s">
        <v>280</v>
      </c>
      <c r="B49" s="171"/>
      <c r="C49" s="754"/>
      <c r="D49" s="171"/>
      <c r="E49" s="473"/>
      <c r="F49" s="473"/>
      <c r="G49" s="171"/>
      <c r="H49" s="171"/>
      <c r="I49" s="171"/>
      <c r="J49" s="65"/>
      <c r="K49" s="65"/>
      <c r="L49" s="65"/>
      <c r="M49" s="65"/>
      <c r="N49" s="65"/>
      <c r="O49" s="65"/>
      <c r="P49" s="65"/>
      <c r="Q49" s="65"/>
      <c r="R49" s="65"/>
      <c r="S49" s="65"/>
      <c r="T49" s="65"/>
      <c r="U49" s="65"/>
      <c r="V49" s="65"/>
    </row>
    <row r="50" spans="1:22" x14ac:dyDescent="0.25">
      <c r="A50" s="66"/>
      <c r="B50" s="66"/>
      <c r="C50" s="755"/>
      <c r="D50" s="66"/>
      <c r="E50" s="474"/>
      <c r="F50" s="474"/>
      <c r="G50" s="66"/>
      <c r="H50" s="66"/>
      <c r="I50" s="66"/>
      <c r="J50" s="66"/>
      <c r="K50" s="66"/>
      <c r="L50" s="66"/>
      <c r="M50" s="66"/>
      <c r="N50" s="66"/>
      <c r="O50" s="66"/>
      <c r="P50" s="66"/>
      <c r="Q50" s="66"/>
      <c r="R50" s="66"/>
      <c r="S50" s="66"/>
      <c r="T50" s="66"/>
      <c r="U50" s="66"/>
      <c r="V50" s="66"/>
    </row>
    <row r="52" spans="1:22" ht="13" x14ac:dyDescent="0.3">
      <c r="A52" s="150"/>
      <c r="B52" s="150"/>
      <c r="C52" s="756"/>
      <c r="D52" s="150"/>
      <c r="E52" s="475"/>
      <c r="F52" s="475"/>
      <c r="G52" s="150"/>
      <c r="H52" s="150"/>
      <c r="I52" s="150"/>
      <c r="J52" s="187"/>
      <c r="K52" s="187"/>
      <c r="L52" s="187"/>
      <c r="M52" s="187"/>
      <c r="N52" s="187"/>
      <c r="O52" s="187"/>
      <c r="P52" s="187"/>
      <c r="Q52" s="187"/>
      <c r="R52" s="187"/>
      <c r="S52" s="187"/>
      <c r="T52" s="187"/>
      <c r="U52" s="187"/>
      <c r="V52" s="187"/>
    </row>
    <row r="53" spans="1:22" x14ac:dyDescent="0.25">
      <c r="J53" s="187"/>
      <c r="K53" s="187"/>
      <c r="L53" s="187"/>
      <c r="M53" s="187"/>
      <c r="N53" s="187"/>
      <c r="O53" s="187"/>
      <c r="P53" s="187"/>
      <c r="Q53" s="187"/>
      <c r="R53" s="187"/>
      <c r="S53" s="187"/>
      <c r="T53" s="187"/>
      <c r="U53" s="187"/>
      <c r="V53" s="187"/>
    </row>
  </sheetData>
  <customSheetViews>
    <customSheetView guid="{48A3D664-27F7-4349-A461-86D50367F56A}" scale="80" fitToPage="1">
      <selection activeCell="J7" sqref="J7"/>
      <pageMargins left="0.45" right="0.17" top="0.75" bottom="0.48" header="0.3" footer="0.3"/>
      <pageSetup scale="77" orientation="landscape" r:id="rId1"/>
    </customSheetView>
  </customSheetViews>
  <phoneticPr fontId="3" type="noConversion"/>
  <pageMargins left="0.45" right="0.17" top="0.75" bottom="0.48" header="0.3" footer="0.3"/>
  <pageSetup scale="42" orientation="portrait" r:id="rId2"/>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50"/>
  <sheetViews>
    <sheetView showGridLines="0" zoomScaleNormal="100" workbookViewId="0">
      <pane xSplit="4" ySplit="3" topLeftCell="E4" activePane="bottomRight" state="frozen"/>
      <selection activeCell="A40" sqref="A40"/>
      <selection pane="topRight" activeCell="A40" sqref="A40"/>
      <selection pane="bottomLeft" activeCell="A40" sqref="A40"/>
      <selection pane="bottomRight" activeCell="D1" sqref="D1"/>
    </sheetView>
  </sheetViews>
  <sheetFormatPr defaultColWidth="9.1796875" defaultRowHeight="12.5" outlineLevelCol="1" x14ac:dyDescent="0.25"/>
  <cols>
    <col min="1" max="1" width="9.81640625" style="11" customWidth="1"/>
    <col min="2" max="2" width="10.1796875" style="11" customWidth="1"/>
    <col min="3" max="3" width="9.26953125" style="11" customWidth="1"/>
    <col min="4" max="4" width="76.54296875" style="11" customWidth="1"/>
    <col min="5" max="5" width="11.81640625" style="11" customWidth="1"/>
    <col min="6" max="7" width="11.81640625" style="24" customWidth="1"/>
    <col min="8" max="8" width="11.7265625" style="11" customWidth="1"/>
    <col min="9" max="9" width="11.81640625" style="24" customWidth="1"/>
    <col min="10" max="10" width="11.81640625" style="11" customWidth="1"/>
    <col min="11" max="11" width="11.1796875" style="11" customWidth="1"/>
    <col min="12" max="12" width="10.453125" style="11" bestFit="1" customWidth="1"/>
    <col min="13" max="14" width="12.453125" style="11" customWidth="1"/>
    <col min="15" max="15" width="9.453125" style="11" customWidth="1"/>
    <col min="16" max="19" width="9.54296875" style="11" customWidth="1"/>
    <col min="20" max="25" width="9.54296875" style="11" customWidth="1" outlineLevel="1"/>
    <col min="26" max="26" width="9.54296875" style="11" customWidth="1" outlineLevel="1" collapsed="1"/>
    <col min="27" max="28" width="9.54296875" style="11" customWidth="1" outlineLevel="1"/>
    <col min="29" max="16384" width="9.1796875" style="11"/>
  </cols>
  <sheetData>
    <row r="1" spans="1:28" ht="13" x14ac:dyDescent="0.3">
      <c r="A1" s="311" t="s">
        <v>129</v>
      </c>
    </row>
    <row r="3" spans="1:28" ht="13" thickBot="1" x14ac:dyDescent="0.3">
      <c r="A3" s="12" t="s">
        <v>299</v>
      </c>
      <c r="B3" s="56" t="s">
        <v>290</v>
      </c>
      <c r="C3" s="312" t="s">
        <v>243</v>
      </c>
      <c r="D3" s="14" t="s">
        <v>34</v>
      </c>
      <c r="E3" s="12">
        <v>2024</v>
      </c>
      <c r="F3" s="278" t="s">
        <v>265</v>
      </c>
      <c r="G3" s="56" t="s">
        <v>261</v>
      </c>
      <c r="H3" s="56" t="s">
        <v>243</v>
      </c>
      <c r="I3" s="278">
        <v>2023</v>
      </c>
      <c r="J3" s="56" t="s">
        <v>239</v>
      </c>
      <c r="K3" s="312" t="s">
        <v>235</v>
      </c>
      <c r="L3" s="312" t="s">
        <v>218</v>
      </c>
      <c r="M3" s="312" t="s">
        <v>216</v>
      </c>
      <c r="N3" s="56">
        <v>2022</v>
      </c>
      <c r="O3" s="56" t="s">
        <v>207</v>
      </c>
      <c r="P3" s="10" t="s">
        <v>206</v>
      </c>
      <c r="Q3" s="260" t="s">
        <v>199</v>
      </c>
      <c r="R3" s="260" t="s">
        <v>185</v>
      </c>
      <c r="S3" s="260">
        <v>2021</v>
      </c>
      <c r="T3" s="260" t="s">
        <v>181</v>
      </c>
      <c r="U3" s="260" t="s">
        <v>179</v>
      </c>
      <c r="V3" s="260" t="s">
        <v>178</v>
      </c>
      <c r="W3" s="56" t="s">
        <v>173</v>
      </c>
      <c r="X3" s="56">
        <v>2020</v>
      </c>
      <c r="Y3" s="56" t="s">
        <v>168</v>
      </c>
      <c r="Z3" s="56" t="s">
        <v>165</v>
      </c>
      <c r="AA3" s="56" t="s">
        <v>164</v>
      </c>
      <c r="AB3" s="56" t="s">
        <v>152</v>
      </c>
    </row>
    <row r="4" spans="1:28" ht="13.5" thickTop="1" thickBot="1" x14ac:dyDescent="0.3">
      <c r="A4" s="629">
        <v>1271.82</v>
      </c>
      <c r="B4" s="757">
        <v>287.89999999999998</v>
      </c>
      <c r="C4" s="630">
        <v>1677.14</v>
      </c>
      <c r="D4" s="313" t="s">
        <v>224</v>
      </c>
      <c r="E4" s="629">
        <v>4967.57</v>
      </c>
      <c r="F4" s="630">
        <v>1547.22</v>
      </c>
      <c r="G4" s="630">
        <v>1455.31</v>
      </c>
      <c r="H4" s="630">
        <v>1677.14</v>
      </c>
      <c r="I4" s="658">
        <v>5087.84</v>
      </c>
      <c r="J4" s="630">
        <v>1629.71</v>
      </c>
      <c r="K4" s="630">
        <v>1965.73</v>
      </c>
      <c r="L4" s="630">
        <v>-278.83</v>
      </c>
      <c r="M4" s="630">
        <v>1771.23</v>
      </c>
      <c r="N4" s="630">
        <v>12055.85</v>
      </c>
      <c r="O4" s="630">
        <v>1208.94</v>
      </c>
      <c r="P4" s="630">
        <v>5302.3</v>
      </c>
      <c r="Q4" s="630">
        <v>3441.07</v>
      </c>
      <c r="R4" s="630">
        <v>2103.54</v>
      </c>
      <c r="S4" s="630">
        <v>3398.1</v>
      </c>
      <c r="T4" s="630">
        <v>1406.05</v>
      </c>
      <c r="U4" s="630">
        <v>826.58</v>
      </c>
      <c r="V4" s="630">
        <v>493.22</v>
      </c>
      <c r="W4" s="630">
        <v>672.25</v>
      </c>
      <c r="X4" s="630">
        <v>1478.7</v>
      </c>
      <c r="Y4" s="630">
        <v>521.62</v>
      </c>
      <c r="Z4" s="630">
        <v>-51.83</v>
      </c>
      <c r="AA4" s="630">
        <v>229</v>
      </c>
      <c r="AB4" s="630">
        <v>779.91</v>
      </c>
    </row>
    <row r="5" spans="1:28" ht="14" thickBot="1" x14ac:dyDescent="0.3">
      <c r="A5" s="511">
        <v>-184.16</v>
      </c>
      <c r="B5" s="515">
        <v>-171.45</v>
      </c>
      <c r="C5" s="513">
        <v>-226.5</v>
      </c>
      <c r="D5" s="441" t="s">
        <v>255</v>
      </c>
      <c r="E5" s="511">
        <v>-798.75</v>
      </c>
      <c r="F5" s="513">
        <v>-177.91</v>
      </c>
      <c r="G5" s="513">
        <v>-222.89</v>
      </c>
      <c r="H5" s="513">
        <v>-226.5</v>
      </c>
      <c r="I5" s="659">
        <v>-985.05</v>
      </c>
      <c r="J5" s="513">
        <v>-225.99</v>
      </c>
      <c r="K5" s="513">
        <v>-231.57</v>
      </c>
      <c r="L5" s="513">
        <v>-264.14999999999998</v>
      </c>
      <c r="M5" s="513">
        <v>-263.33999999999997</v>
      </c>
      <c r="N5" s="632"/>
      <c r="O5" s="632"/>
      <c r="P5" s="632"/>
      <c r="Q5" s="632"/>
      <c r="R5" s="632"/>
      <c r="S5" s="632"/>
      <c r="T5" s="632"/>
      <c r="U5" s="632"/>
      <c r="V5" s="632"/>
      <c r="W5" s="632"/>
      <c r="X5" s="632"/>
      <c r="Y5" s="632"/>
      <c r="Z5" s="632"/>
      <c r="AA5" s="632"/>
      <c r="AB5" s="632"/>
    </row>
    <row r="6" spans="1:28" ht="14" thickBot="1" x14ac:dyDescent="0.3">
      <c r="A6" s="511">
        <v>12.96</v>
      </c>
      <c r="B6" s="515">
        <v>15.25</v>
      </c>
      <c r="C6" s="513">
        <v>12.99</v>
      </c>
      <c r="D6" s="441" t="s">
        <v>256</v>
      </c>
      <c r="E6" s="511">
        <v>58.81</v>
      </c>
      <c r="F6" s="513">
        <v>15.75</v>
      </c>
      <c r="G6" s="513">
        <v>14.82</v>
      </c>
      <c r="H6" s="513">
        <v>12.99</v>
      </c>
      <c r="I6" s="659">
        <v>83.88</v>
      </c>
      <c r="J6" s="513">
        <v>13.47</v>
      </c>
      <c r="K6" s="513">
        <v>16.29</v>
      </c>
      <c r="L6" s="513">
        <v>19.11</v>
      </c>
      <c r="M6" s="513">
        <v>35.01</v>
      </c>
      <c r="N6" s="632"/>
      <c r="O6" s="632"/>
      <c r="P6" s="632"/>
      <c r="Q6" s="632"/>
      <c r="R6" s="632"/>
      <c r="S6" s="632"/>
      <c r="T6" s="632"/>
      <c r="U6" s="632"/>
      <c r="V6" s="632"/>
      <c r="W6" s="632"/>
      <c r="X6" s="632"/>
      <c r="Y6" s="632"/>
      <c r="Z6" s="632"/>
      <c r="AA6" s="632"/>
      <c r="AB6" s="632"/>
    </row>
    <row r="7" spans="1:28" ht="13" thickBot="1" x14ac:dyDescent="0.3">
      <c r="A7" s="511">
        <v>118.91</v>
      </c>
      <c r="B7" s="515">
        <v>-307.77</v>
      </c>
      <c r="C7" s="513">
        <v>38.71</v>
      </c>
      <c r="D7" s="155" t="s">
        <v>35</v>
      </c>
      <c r="E7" s="511">
        <v>-31.9</v>
      </c>
      <c r="F7" s="513">
        <v>171.21</v>
      </c>
      <c r="G7" s="513">
        <v>65.95</v>
      </c>
      <c r="H7" s="513">
        <v>38.71</v>
      </c>
      <c r="I7" s="659">
        <v>-871.92</v>
      </c>
      <c r="J7" s="513">
        <v>-396.68</v>
      </c>
      <c r="K7" s="513">
        <v>-365.73</v>
      </c>
      <c r="L7" s="513">
        <v>-220.5</v>
      </c>
      <c r="M7" s="513">
        <v>110.99</v>
      </c>
      <c r="N7" s="513">
        <v>932.02</v>
      </c>
      <c r="O7" s="513">
        <v>521.33000000000004</v>
      </c>
      <c r="P7" s="513">
        <v>0.41</v>
      </c>
      <c r="Q7" s="513">
        <v>232.7</v>
      </c>
      <c r="R7" s="513">
        <v>177.58</v>
      </c>
      <c r="S7" s="513">
        <v>-203.46</v>
      </c>
      <c r="T7" s="513">
        <v>-572.55999999999995</v>
      </c>
      <c r="U7" s="513">
        <v>73.77</v>
      </c>
      <c r="V7" s="513">
        <v>213.33</v>
      </c>
      <c r="W7" s="513">
        <v>82</v>
      </c>
      <c r="X7" s="513">
        <v>47.84</v>
      </c>
      <c r="Y7" s="513">
        <v>-290.83</v>
      </c>
      <c r="Z7" s="513">
        <v>186.99</v>
      </c>
      <c r="AA7" s="513">
        <v>72.540000000000006</v>
      </c>
      <c r="AB7" s="513">
        <v>79.14</v>
      </c>
    </row>
    <row r="8" spans="1:28" ht="14" thickBot="1" x14ac:dyDescent="0.3">
      <c r="A8" s="511">
        <v>0.84</v>
      </c>
      <c r="B8" s="515">
        <v>-4.84</v>
      </c>
      <c r="C8" s="513">
        <v>-1.91</v>
      </c>
      <c r="D8" s="441" t="s">
        <v>278</v>
      </c>
      <c r="E8" s="511">
        <v>-10.06</v>
      </c>
      <c r="F8" s="513">
        <v>-0.76</v>
      </c>
      <c r="G8" s="513">
        <v>-2.5499999999999998</v>
      </c>
      <c r="H8" s="513">
        <v>-1.91</v>
      </c>
      <c r="I8" s="659">
        <v>-3.14</v>
      </c>
      <c r="J8" s="513">
        <v>4.0599999999999996</v>
      </c>
      <c r="K8" s="513">
        <v>-3.27</v>
      </c>
      <c r="L8" s="513">
        <v>-1.1299999999999999</v>
      </c>
      <c r="M8" s="513">
        <v>-2.8</v>
      </c>
      <c r="N8" s="632"/>
      <c r="O8" s="632"/>
      <c r="P8" s="632"/>
      <c r="Q8" s="632"/>
      <c r="R8" s="632"/>
      <c r="S8" s="632"/>
      <c r="T8" s="632"/>
      <c r="U8" s="632"/>
      <c r="V8" s="632"/>
      <c r="W8" s="632"/>
      <c r="X8" s="632"/>
      <c r="Y8" s="632"/>
      <c r="Z8" s="632"/>
      <c r="AA8" s="632"/>
      <c r="AB8" s="632"/>
    </row>
    <row r="9" spans="1:28" ht="16.5" customHeight="1" thickBot="1" x14ac:dyDescent="0.3">
      <c r="A9" s="511">
        <v>-2.77</v>
      </c>
      <c r="B9" s="515">
        <v>-10.31</v>
      </c>
      <c r="C9" s="513">
        <v>-2.74</v>
      </c>
      <c r="D9" s="315" t="s">
        <v>244</v>
      </c>
      <c r="E9" s="511">
        <v>-27.93</v>
      </c>
      <c r="F9" s="513">
        <v>-6.27</v>
      </c>
      <c r="G9" s="513">
        <v>-8.61</v>
      </c>
      <c r="H9" s="513">
        <v>-2.74</v>
      </c>
      <c r="I9" s="659">
        <v>-20.66</v>
      </c>
      <c r="J9" s="513">
        <v>-12.04</v>
      </c>
      <c r="K9" s="513">
        <v>-6.22</v>
      </c>
      <c r="L9" s="513">
        <v>-0.62</v>
      </c>
      <c r="M9" s="513">
        <v>-1.78</v>
      </c>
      <c r="N9" s="513">
        <v>-22.83</v>
      </c>
      <c r="O9" s="513">
        <v>-8.6300000000000008</v>
      </c>
      <c r="P9" s="513">
        <v>-9.48</v>
      </c>
      <c r="Q9" s="513">
        <v>-3.13</v>
      </c>
      <c r="R9" s="513">
        <v>-1.59</v>
      </c>
      <c r="S9" s="513">
        <v>-35.950000000000003</v>
      </c>
      <c r="T9" s="513">
        <v>-51.74</v>
      </c>
      <c r="U9" s="513">
        <v>-3.02</v>
      </c>
      <c r="V9" s="513">
        <v>23.92</v>
      </c>
      <c r="W9" s="513">
        <v>-5.1100000000000003</v>
      </c>
      <c r="X9" s="513">
        <v>-41.25</v>
      </c>
      <c r="Y9" s="513">
        <v>-12.89</v>
      </c>
      <c r="Z9" s="513">
        <v>-12.7</v>
      </c>
      <c r="AA9" s="513">
        <v>-15.09</v>
      </c>
      <c r="AB9" s="513">
        <v>-0.56999999999999995</v>
      </c>
    </row>
    <row r="10" spans="1:28" ht="13" thickBot="1" x14ac:dyDescent="0.3">
      <c r="A10" s="511">
        <v>843.09</v>
      </c>
      <c r="B10" s="515">
        <v>1573.57</v>
      </c>
      <c r="C10" s="513">
        <v>892.67</v>
      </c>
      <c r="D10" s="155" t="s">
        <v>98</v>
      </c>
      <c r="E10" s="511">
        <v>4170.91</v>
      </c>
      <c r="F10" s="513">
        <v>836.92</v>
      </c>
      <c r="G10" s="513">
        <v>867.75</v>
      </c>
      <c r="H10" s="513">
        <v>892.67</v>
      </c>
      <c r="I10" s="659">
        <v>3257.98</v>
      </c>
      <c r="J10" s="513">
        <v>911.25</v>
      </c>
      <c r="K10" s="513">
        <v>866.1</v>
      </c>
      <c r="L10" s="513">
        <v>748.31</v>
      </c>
      <c r="M10" s="513">
        <v>732.32</v>
      </c>
      <c r="N10" s="640">
        <v>5120.09</v>
      </c>
      <c r="O10" s="640">
        <v>2711.36</v>
      </c>
      <c r="P10" s="640">
        <v>794.68</v>
      </c>
      <c r="Q10" s="640">
        <v>865.24</v>
      </c>
      <c r="R10" s="640">
        <v>748.81</v>
      </c>
      <c r="S10" s="640">
        <v>3496.79</v>
      </c>
      <c r="T10" s="640">
        <v>887.29</v>
      </c>
      <c r="U10" s="640">
        <v>924.2</v>
      </c>
      <c r="V10" s="640">
        <v>862.13</v>
      </c>
      <c r="W10" s="640">
        <v>823.17</v>
      </c>
      <c r="X10" s="640">
        <v>3677.85</v>
      </c>
      <c r="Y10" s="640">
        <v>756.19</v>
      </c>
      <c r="Z10" s="640">
        <v>1239.6099999999999</v>
      </c>
      <c r="AA10" s="640">
        <v>813.87</v>
      </c>
      <c r="AB10" s="640">
        <v>868.18</v>
      </c>
    </row>
    <row r="11" spans="1:28" ht="13" customHeight="1" thickBot="1" x14ac:dyDescent="0.3">
      <c r="A11" s="511">
        <v>13.01</v>
      </c>
      <c r="B11" s="515">
        <v>-82.99</v>
      </c>
      <c r="C11" s="513">
        <v>262.51</v>
      </c>
      <c r="D11" s="441" t="s">
        <v>264</v>
      </c>
      <c r="E11" s="511">
        <v>-1053.76</v>
      </c>
      <c r="F11" s="513">
        <v>61.01</v>
      </c>
      <c r="G11" s="513">
        <v>-1294.29</v>
      </c>
      <c r="H11" s="513">
        <v>262.51</v>
      </c>
      <c r="I11" s="659">
        <v>2080.5</v>
      </c>
      <c r="J11" s="513">
        <v>629.41</v>
      </c>
      <c r="K11" s="513">
        <v>718.99</v>
      </c>
      <c r="L11" s="513">
        <v>440.64</v>
      </c>
      <c r="M11" s="513">
        <v>291.45999999999998</v>
      </c>
      <c r="N11" s="640">
        <v>-2084.9</v>
      </c>
      <c r="O11" s="640">
        <v>-1280.93</v>
      </c>
      <c r="P11" s="640">
        <v>-1309.32</v>
      </c>
      <c r="Q11" s="640">
        <v>342.6</v>
      </c>
      <c r="R11" s="640">
        <v>162.75</v>
      </c>
      <c r="S11" s="640">
        <v>1021.56</v>
      </c>
      <c r="T11" s="640">
        <v>431.29</v>
      </c>
      <c r="U11" s="640">
        <v>410.69</v>
      </c>
      <c r="V11" s="640">
        <v>155.33000000000001</v>
      </c>
      <c r="W11" s="640">
        <v>24.25</v>
      </c>
      <c r="X11" s="640">
        <v>-336.77</v>
      </c>
      <c r="Y11" s="640">
        <v>73.63</v>
      </c>
      <c r="Z11" s="640">
        <v>-41.39</v>
      </c>
      <c r="AA11" s="640">
        <v>-239.94</v>
      </c>
      <c r="AB11" s="640">
        <v>-129.07</v>
      </c>
    </row>
    <row r="12" spans="1:28" ht="14" thickBot="1" x14ac:dyDescent="0.3">
      <c r="A12" s="511">
        <v>155.63</v>
      </c>
      <c r="B12" s="515">
        <v>169.82</v>
      </c>
      <c r="C12" s="513">
        <v>224.53</v>
      </c>
      <c r="D12" s="441" t="s">
        <v>257</v>
      </c>
      <c r="E12" s="511">
        <v>853.23</v>
      </c>
      <c r="F12" s="513">
        <v>195.66</v>
      </c>
      <c r="G12" s="513">
        <v>263.22000000000003</v>
      </c>
      <c r="H12" s="513">
        <v>224.53</v>
      </c>
      <c r="I12" s="659">
        <v>858.23</v>
      </c>
      <c r="J12" s="513">
        <v>128.26</v>
      </c>
      <c r="K12" s="513">
        <v>214.56</v>
      </c>
      <c r="L12" s="513">
        <v>254.9</v>
      </c>
      <c r="M12" s="513">
        <v>260.51</v>
      </c>
      <c r="N12" s="632"/>
      <c r="O12" s="632"/>
      <c r="P12" s="632"/>
      <c r="Q12" s="632"/>
      <c r="R12" s="632"/>
      <c r="S12" s="632"/>
      <c r="T12" s="632"/>
      <c r="U12" s="632"/>
      <c r="V12" s="632"/>
      <c r="W12" s="632"/>
      <c r="X12" s="632"/>
      <c r="Y12" s="632"/>
      <c r="Z12" s="632"/>
      <c r="AA12" s="632"/>
      <c r="AB12" s="632"/>
    </row>
    <row r="13" spans="1:28" ht="14" thickBot="1" x14ac:dyDescent="0.3">
      <c r="A13" s="511">
        <v>-9.3000000000000007</v>
      </c>
      <c r="B13" s="515">
        <v>-10.76</v>
      </c>
      <c r="C13" s="513">
        <v>-11.16</v>
      </c>
      <c r="D13" s="441" t="s">
        <v>258</v>
      </c>
      <c r="E13" s="511">
        <v>-47.57</v>
      </c>
      <c r="F13" s="513">
        <v>-13.29</v>
      </c>
      <c r="G13" s="513">
        <v>-12.36</v>
      </c>
      <c r="H13" s="513">
        <v>-11.16</v>
      </c>
      <c r="I13" s="659">
        <v>-63.29</v>
      </c>
      <c r="J13" s="513">
        <v>-10.199999999999999</v>
      </c>
      <c r="K13" s="513">
        <v>-33.659999999999997</v>
      </c>
      <c r="L13" s="513">
        <v>-9.56</v>
      </c>
      <c r="M13" s="513">
        <v>-9.8699999999999992</v>
      </c>
      <c r="N13" s="632"/>
      <c r="O13" s="632"/>
      <c r="P13" s="632"/>
      <c r="Q13" s="632"/>
      <c r="R13" s="632"/>
      <c r="S13" s="632"/>
      <c r="T13" s="632"/>
      <c r="U13" s="632"/>
      <c r="V13" s="632"/>
      <c r="W13" s="632"/>
      <c r="X13" s="632"/>
      <c r="Y13" s="632"/>
      <c r="Z13" s="632"/>
      <c r="AA13" s="632"/>
      <c r="AB13" s="632"/>
    </row>
    <row r="14" spans="1:28" ht="14" thickBot="1" x14ac:dyDescent="0.3">
      <c r="A14" s="631"/>
      <c r="B14" s="632"/>
      <c r="C14" s="632"/>
      <c r="D14" s="441" t="s">
        <v>259</v>
      </c>
      <c r="E14" s="631"/>
      <c r="F14" s="632"/>
      <c r="G14" s="632"/>
      <c r="H14" s="632"/>
      <c r="I14" s="632"/>
      <c r="J14" s="632"/>
      <c r="K14" s="632"/>
      <c r="L14" s="632"/>
      <c r="M14" s="632"/>
      <c r="N14" s="640">
        <v>778.79</v>
      </c>
      <c r="O14" s="640">
        <v>261.33</v>
      </c>
      <c r="P14" s="640">
        <v>231.42</v>
      </c>
      <c r="Q14" s="640">
        <v>220.47</v>
      </c>
      <c r="R14" s="640">
        <v>65.569999999999993</v>
      </c>
      <c r="S14" s="640">
        <v>105.2</v>
      </c>
      <c r="T14" s="640">
        <v>38.520000000000003</v>
      </c>
      <c r="U14" s="640">
        <v>26.23</v>
      </c>
      <c r="V14" s="640">
        <v>20.149999999999999</v>
      </c>
      <c r="W14" s="640">
        <v>20.3</v>
      </c>
      <c r="X14" s="640">
        <v>166.72</v>
      </c>
      <c r="Y14" s="640">
        <v>49.05</v>
      </c>
      <c r="Z14" s="640">
        <v>41.8</v>
      </c>
      <c r="AA14" s="640">
        <v>35.9</v>
      </c>
      <c r="AB14" s="640">
        <v>39.97</v>
      </c>
    </row>
    <row r="15" spans="1:28" ht="13" thickBot="1" x14ac:dyDescent="0.3">
      <c r="A15" s="633">
        <v>-1.6</v>
      </c>
      <c r="B15" s="758">
        <v>-236.08</v>
      </c>
      <c r="C15" s="634">
        <v>-1.9</v>
      </c>
      <c r="D15" s="154" t="s">
        <v>37</v>
      </c>
      <c r="E15" s="633">
        <v>-935.94</v>
      </c>
      <c r="F15" s="634">
        <v>-254.74</v>
      </c>
      <c r="G15" s="634">
        <v>-443.22</v>
      </c>
      <c r="H15" s="634">
        <v>-1.9</v>
      </c>
      <c r="I15" s="660">
        <v>-1225.9100000000001</v>
      </c>
      <c r="J15" s="634">
        <v>-361.21</v>
      </c>
      <c r="K15" s="634">
        <v>-91.54</v>
      </c>
      <c r="L15" s="634">
        <v>-770.06</v>
      </c>
      <c r="M15" s="634">
        <v>-3.1</v>
      </c>
      <c r="N15" s="661">
        <v>-1898.38</v>
      </c>
      <c r="O15" s="661">
        <v>-747.5</v>
      </c>
      <c r="P15" s="661">
        <v>-558.52</v>
      </c>
      <c r="Q15" s="661">
        <v>-591.07000000000005</v>
      </c>
      <c r="R15" s="661">
        <v>-1.29</v>
      </c>
      <c r="S15" s="661">
        <v>-351.98</v>
      </c>
      <c r="T15" s="661">
        <v>-148.51</v>
      </c>
      <c r="U15" s="661">
        <v>-77.47</v>
      </c>
      <c r="V15" s="661">
        <v>-88.47</v>
      </c>
      <c r="W15" s="661">
        <v>-37.53</v>
      </c>
      <c r="X15" s="661">
        <v>-401.24</v>
      </c>
      <c r="Y15" s="661">
        <v>-90.55</v>
      </c>
      <c r="Z15" s="661">
        <v>-9.4700000000000006</v>
      </c>
      <c r="AA15" s="661">
        <v>-122.11</v>
      </c>
      <c r="AB15" s="661">
        <v>-179.11</v>
      </c>
    </row>
    <row r="16" spans="1:28" ht="13" thickBot="1" x14ac:dyDescent="0.3">
      <c r="A16" s="635">
        <v>2218.4299999999998</v>
      </c>
      <c r="B16" s="532">
        <v>1222.3399999999999</v>
      </c>
      <c r="C16" s="533">
        <v>2864.34</v>
      </c>
      <c r="D16" s="156" t="s">
        <v>245</v>
      </c>
      <c r="E16" s="635">
        <v>7144.61</v>
      </c>
      <c r="F16" s="533">
        <v>2374.8000000000002</v>
      </c>
      <c r="G16" s="533">
        <v>683.13</v>
      </c>
      <c r="H16" s="533">
        <v>2864.34</v>
      </c>
      <c r="I16" s="662">
        <v>8198.4599999999991</v>
      </c>
      <c r="J16" s="533">
        <v>2310.04</v>
      </c>
      <c r="K16" s="533">
        <v>3049.68</v>
      </c>
      <c r="L16" s="533">
        <v>-81.89</v>
      </c>
      <c r="M16" s="533">
        <v>2920.63</v>
      </c>
      <c r="N16" s="533">
        <v>14880.64</v>
      </c>
      <c r="O16" s="533">
        <v>2665.9</v>
      </c>
      <c r="P16" s="533">
        <v>4451.49</v>
      </c>
      <c r="Q16" s="533">
        <v>4507.88</v>
      </c>
      <c r="R16" s="533">
        <v>3255.37</v>
      </c>
      <c r="S16" s="533">
        <v>7430.26</v>
      </c>
      <c r="T16" s="533">
        <v>1990.34</v>
      </c>
      <c r="U16" s="533">
        <v>2180.98</v>
      </c>
      <c r="V16" s="533">
        <v>1679.61</v>
      </c>
      <c r="W16" s="533">
        <v>1579.33</v>
      </c>
      <c r="X16" s="533">
        <v>4591.8500000000004</v>
      </c>
      <c r="Y16" s="533">
        <v>1006.22</v>
      </c>
      <c r="Z16" s="533">
        <v>1353.01</v>
      </c>
      <c r="AA16" s="533">
        <v>774.17</v>
      </c>
      <c r="AB16" s="533">
        <v>1458.45</v>
      </c>
    </row>
    <row r="17" spans="1:28" ht="13" thickBot="1" x14ac:dyDescent="0.3">
      <c r="A17" s="511">
        <v>-199.69</v>
      </c>
      <c r="B17" s="515">
        <v>355.5</v>
      </c>
      <c r="C17" s="513">
        <v>-368.99</v>
      </c>
      <c r="D17" s="155" t="s">
        <v>36</v>
      </c>
      <c r="E17" s="511">
        <v>-126.82</v>
      </c>
      <c r="F17" s="513">
        <v>-207.43</v>
      </c>
      <c r="G17" s="513">
        <v>94.1</v>
      </c>
      <c r="H17" s="513">
        <v>-368.99</v>
      </c>
      <c r="I17" s="659">
        <v>669.06</v>
      </c>
      <c r="J17" s="513">
        <v>406.32</v>
      </c>
      <c r="K17" s="513">
        <v>-40.799999999999997</v>
      </c>
      <c r="L17" s="513">
        <v>119.57</v>
      </c>
      <c r="M17" s="513">
        <v>183.97</v>
      </c>
      <c r="N17" s="513">
        <v>-1555.19</v>
      </c>
      <c r="O17" s="513">
        <v>185.52</v>
      </c>
      <c r="P17" s="513">
        <v>192.77</v>
      </c>
      <c r="Q17" s="513">
        <v>-1346.25</v>
      </c>
      <c r="R17" s="513">
        <v>-587.23</v>
      </c>
      <c r="S17" s="513">
        <v>-212.6</v>
      </c>
      <c r="T17" s="513">
        <v>104.71</v>
      </c>
      <c r="U17" s="513">
        <v>-220.64</v>
      </c>
      <c r="V17" s="513">
        <v>-10.61</v>
      </c>
      <c r="W17" s="513">
        <v>-86.06</v>
      </c>
      <c r="X17" s="513">
        <v>297.08999999999997</v>
      </c>
      <c r="Y17" s="513">
        <v>-46.79</v>
      </c>
      <c r="Z17" s="513">
        <v>143.53</v>
      </c>
      <c r="AA17" s="513">
        <v>210.06</v>
      </c>
      <c r="AB17" s="513">
        <v>-9.7100000000000009</v>
      </c>
    </row>
    <row r="18" spans="1:28" ht="13" thickBot="1" x14ac:dyDescent="0.3">
      <c r="A18" s="511">
        <v>75.52</v>
      </c>
      <c r="B18" s="515">
        <v>-596.11</v>
      </c>
      <c r="C18" s="513">
        <v>387.2</v>
      </c>
      <c r="D18" s="155" t="s">
        <v>241</v>
      </c>
      <c r="E18" s="511">
        <v>-787.86</v>
      </c>
      <c r="F18" s="513">
        <v>-562.21</v>
      </c>
      <c r="G18" s="513">
        <v>-16.739999999999998</v>
      </c>
      <c r="H18" s="513">
        <v>387.2</v>
      </c>
      <c r="I18" s="659">
        <v>2029.75</v>
      </c>
      <c r="J18" s="513">
        <v>-527.34</v>
      </c>
      <c r="K18" s="513">
        <v>54.12</v>
      </c>
      <c r="L18" s="513">
        <v>683.99</v>
      </c>
      <c r="M18" s="513">
        <v>1818.98</v>
      </c>
      <c r="N18" s="513">
        <v>-3034.06</v>
      </c>
      <c r="O18" s="513">
        <v>-699.21</v>
      </c>
      <c r="P18" s="513">
        <v>-1561.2</v>
      </c>
      <c r="Q18" s="513">
        <v>-149.37</v>
      </c>
      <c r="R18" s="513">
        <v>-624.28</v>
      </c>
      <c r="S18" s="513">
        <v>-1080.3599999999999</v>
      </c>
      <c r="T18" s="513">
        <v>-573.55999999999995</v>
      </c>
      <c r="U18" s="513">
        <v>-225.97</v>
      </c>
      <c r="V18" s="513">
        <v>-109.63</v>
      </c>
      <c r="W18" s="513">
        <v>-171.2</v>
      </c>
      <c r="X18" s="513">
        <v>798.2</v>
      </c>
      <c r="Y18" s="513">
        <v>190.2</v>
      </c>
      <c r="Z18" s="513">
        <v>115.6</v>
      </c>
      <c r="AA18" s="513">
        <v>334.45</v>
      </c>
      <c r="AB18" s="513">
        <v>157.94999999999999</v>
      </c>
    </row>
    <row r="19" spans="1:28" ht="13" thickBot="1" x14ac:dyDescent="0.3">
      <c r="A19" s="511">
        <v>569.51</v>
      </c>
      <c r="B19" s="515">
        <v>-493.32</v>
      </c>
      <c r="C19" s="513">
        <v>105.83</v>
      </c>
      <c r="D19" s="155" t="s">
        <v>246</v>
      </c>
      <c r="E19" s="511">
        <v>234.96</v>
      </c>
      <c r="F19" s="513">
        <v>327.51</v>
      </c>
      <c r="G19" s="513">
        <v>294.94</v>
      </c>
      <c r="H19" s="513">
        <v>105.83</v>
      </c>
      <c r="I19" s="659">
        <v>-783.37</v>
      </c>
      <c r="J19" s="513">
        <v>-157.99</v>
      </c>
      <c r="K19" s="513">
        <v>-52.4</v>
      </c>
      <c r="L19" s="513">
        <v>-309.63</v>
      </c>
      <c r="M19" s="513">
        <v>-263.35000000000002</v>
      </c>
      <c r="N19" s="513">
        <v>1045.22</v>
      </c>
      <c r="O19" s="513">
        <v>-389.95</v>
      </c>
      <c r="P19" s="513">
        <v>105.65</v>
      </c>
      <c r="Q19" s="513">
        <v>733.8</v>
      </c>
      <c r="R19" s="513">
        <v>595.72</v>
      </c>
      <c r="S19" s="513">
        <v>859.69</v>
      </c>
      <c r="T19" s="513">
        <v>496.55</v>
      </c>
      <c r="U19" s="513">
        <v>582.83000000000004</v>
      </c>
      <c r="V19" s="513">
        <v>-49.24</v>
      </c>
      <c r="W19" s="513">
        <v>-170.45</v>
      </c>
      <c r="X19" s="513">
        <v>-131.41</v>
      </c>
      <c r="Y19" s="513">
        <v>99.61</v>
      </c>
      <c r="Z19" s="513">
        <v>106.86</v>
      </c>
      <c r="AA19" s="513">
        <v>-89.11</v>
      </c>
      <c r="AB19" s="513">
        <v>-248.77</v>
      </c>
    </row>
    <row r="20" spans="1:28" ht="11.5" customHeight="1" thickBot="1" x14ac:dyDescent="0.3">
      <c r="A20" s="636">
        <v>445.34</v>
      </c>
      <c r="B20" s="759">
        <v>-733.93</v>
      </c>
      <c r="C20" s="637">
        <v>124.03999999999998</v>
      </c>
      <c r="D20" s="316" t="s">
        <v>247</v>
      </c>
      <c r="E20" s="636">
        <v>-679.72</v>
      </c>
      <c r="F20" s="637">
        <v>-442.13</v>
      </c>
      <c r="G20" s="637">
        <v>372.3</v>
      </c>
      <c r="H20" s="637">
        <v>124.03999999999998</v>
      </c>
      <c r="I20" s="663">
        <v>1915.44</v>
      </c>
      <c r="J20" s="637">
        <v>-279.01000000000005</v>
      </c>
      <c r="K20" s="637">
        <v>-39.08</v>
      </c>
      <c r="L20" s="637">
        <v>493.92999999999995</v>
      </c>
      <c r="M20" s="637">
        <v>1739.6</v>
      </c>
      <c r="N20" s="664">
        <v>-3544.0299999999997</v>
      </c>
      <c r="O20" s="664">
        <v>-903.6400000000001</v>
      </c>
      <c r="P20" s="664">
        <v>-1262.78</v>
      </c>
      <c r="Q20" s="664">
        <v>-761.81999999999994</v>
      </c>
      <c r="R20" s="664">
        <v>-615.79</v>
      </c>
      <c r="S20" s="664">
        <v>-433.26999999999975</v>
      </c>
      <c r="T20" s="664">
        <f t="shared" ref="T20:AB20" si="0">SUM(T17:T19)</f>
        <v>27.700000000000045</v>
      </c>
      <c r="U20" s="664">
        <f t="shared" si="0"/>
        <v>136.22000000000003</v>
      </c>
      <c r="V20" s="664">
        <f t="shared" si="0"/>
        <v>-169.48</v>
      </c>
      <c r="W20" s="664">
        <f t="shared" si="0"/>
        <v>-427.71</v>
      </c>
      <c r="X20" s="664">
        <f t="shared" si="0"/>
        <v>963.88</v>
      </c>
      <c r="Y20" s="664">
        <f t="shared" si="0"/>
        <v>243.01999999999998</v>
      </c>
      <c r="Z20" s="664">
        <f t="shared" si="0"/>
        <v>365.99</v>
      </c>
      <c r="AA20" s="664">
        <f t="shared" si="0"/>
        <v>455.4</v>
      </c>
      <c r="AB20" s="664">
        <f t="shared" si="0"/>
        <v>-100.53000000000003</v>
      </c>
    </row>
    <row r="21" spans="1:28" ht="13" thickBot="1" x14ac:dyDescent="0.3">
      <c r="A21" s="635">
        <v>2663.77</v>
      </c>
      <c r="B21" s="532">
        <v>488.41</v>
      </c>
      <c r="C21" s="533">
        <v>2988.38</v>
      </c>
      <c r="D21" s="156" t="s">
        <v>77</v>
      </c>
      <c r="E21" s="635">
        <v>6464.89</v>
      </c>
      <c r="F21" s="533">
        <v>1932.67</v>
      </c>
      <c r="G21" s="533">
        <v>1055.43</v>
      </c>
      <c r="H21" s="533">
        <v>2988.38</v>
      </c>
      <c r="I21" s="662">
        <v>10113.9</v>
      </c>
      <c r="J21" s="533">
        <v>2031.03</v>
      </c>
      <c r="K21" s="533">
        <v>3010.6</v>
      </c>
      <c r="L21" s="533">
        <v>412.04</v>
      </c>
      <c r="M21" s="533">
        <v>4660.2299999999996</v>
      </c>
      <c r="N21" s="533">
        <v>11336.61</v>
      </c>
      <c r="O21" s="533">
        <v>1762.26</v>
      </c>
      <c r="P21" s="533">
        <v>3188.71</v>
      </c>
      <c r="Q21" s="533">
        <v>3746.06</v>
      </c>
      <c r="R21" s="533">
        <v>2639.58</v>
      </c>
      <c r="S21" s="533">
        <v>6996.99</v>
      </c>
      <c r="T21" s="533">
        <v>2018.04</v>
      </c>
      <c r="U21" s="533">
        <v>2317.1999999999998</v>
      </c>
      <c r="V21" s="533">
        <v>1510.13</v>
      </c>
      <c r="W21" s="533">
        <v>1151.6199999999999</v>
      </c>
      <c r="X21" s="533">
        <v>5555.73</v>
      </c>
      <c r="Y21" s="533">
        <v>1249.24</v>
      </c>
      <c r="Z21" s="533">
        <v>1719</v>
      </c>
      <c r="AA21" s="533">
        <v>1229.57</v>
      </c>
      <c r="AB21" s="533">
        <v>1357.92</v>
      </c>
    </row>
    <row r="22" spans="1:28" ht="13" thickBot="1" x14ac:dyDescent="0.3">
      <c r="A22" s="638"/>
      <c r="B22" s="760"/>
      <c r="C22" s="536"/>
      <c r="D22" s="317" t="s">
        <v>248</v>
      </c>
      <c r="E22" s="638"/>
      <c r="F22" s="536"/>
      <c r="G22" s="536"/>
      <c r="H22" s="536"/>
      <c r="I22" s="639"/>
      <c r="J22" s="639"/>
      <c r="K22" s="639"/>
      <c r="L22" s="639"/>
      <c r="M22" s="639"/>
      <c r="N22" s="639"/>
      <c r="O22" s="639"/>
      <c r="P22" s="639"/>
      <c r="Q22" s="639"/>
      <c r="R22" s="639"/>
      <c r="S22" s="639"/>
      <c r="T22" s="639"/>
      <c r="U22" s="639"/>
      <c r="V22" s="639"/>
      <c r="W22" s="639"/>
      <c r="X22" s="639"/>
      <c r="Y22" s="639"/>
      <c r="Z22" s="639"/>
      <c r="AA22" s="639"/>
      <c r="AB22" s="639"/>
    </row>
    <row r="23" spans="1:28" ht="13" thickBot="1" x14ac:dyDescent="0.3">
      <c r="A23" s="511">
        <v>-1361.65</v>
      </c>
      <c r="B23" s="515">
        <v>-2076.5</v>
      </c>
      <c r="C23" s="513">
        <v>-1219.46</v>
      </c>
      <c r="D23" s="155" t="s">
        <v>38</v>
      </c>
      <c r="E23" s="511">
        <v>-5914.38</v>
      </c>
      <c r="F23" s="513">
        <v>-1355.84</v>
      </c>
      <c r="G23" s="513">
        <v>-1262.58</v>
      </c>
      <c r="H23" s="513">
        <v>-1219.46</v>
      </c>
      <c r="I23" s="665">
        <v>-4624.18</v>
      </c>
      <c r="J23" s="640">
        <v>-1217.08</v>
      </c>
      <c r="K23" s="640">
        <v>-1263.0899999999999</v>
      </c>
      <c r="L23" s="640">
        <v>-1023.5</v>
      </c>
      <c r="M23" s="640">
        <v>-1120.51</v>
      </c>
      <c r="N23" s="666">
        <v>-3208.43</v>
      </c>
      <c r="O23" s="666">
        <v>-980.52</v>
      </c>
      <c r="P23" s="666">
        <v>-803.72</v>
      </c>
      <c r="Q23" s="666">
        <v>-687</v>
      </c>
      <c r="R23" s="640">
        <v>-737.19</v>
      </c>
      <c r="S23" s="640">
        <v>-2846.22</v>
      </c>
      <c r="T23" s="640">
        <v>-855.73</v>
      </c>
      <c r="U23" s="640">
        <v>-573.12</v>
      </c>
      <c r="V23" s="640">
        <v>-662.63</v>
      </c>
      <c r="W23" s="640">
        <v>-754.74</v>
      </c>
      <c r="X23" s="640">
        <v>-3445.27</v>
      </c>
      <c r="Y23" s="640">
        <v>-656.45</v>
      </c>
      <c r="Z23" s="640">
        <v>-816.12</v>
      </c>
      <c r="AA23" s="640">
        <v>-748.36</v>
      </c>
      <c r="AB23" s="640">
        <v>-1224.3399999999999</v>
      </c>
    </row>
    <row r="24" spans="1:28" ht="13" thickBot="1" x14ac:dyDescent="0.3">
      <c r="A24" s="641">
        <v>-445.36</v>
      </c>
      <c r="B24" s="761">
        <v>-170.35</v>
      </c>
      <c r="C24" s="642">
        <v>-459.68</v>
      </c>
      <c r="D24" s="155" t="s">
        <v>39</v>
      </c>
      <c r="E24" s="641">
        <v>-1020.97</v>
      </c>
      <c r="F24" s="642">
        <v>-390.94</v>
      </c>
      <c r="G24" s="642" t="s">
        <v>182</v>
      </c>
      <c r="H24" s="642">
        <v>-459.68</v>
      </c>
      <c r="I24" s="659">
        <v>-1500.17</v>
      </c>
      <c r="J24" s="536">
        <v>-194.66</v>
      </c>
      <c r="K24" s="642">
        <v>-491.63</v>
      </c>
      <c r="L24" s="659">
        <v>-558.88</v>
      </c>
      <c r="M24" s="659">
        <v>-255</v>
      </c>
      <c r="N24" s="659">
        <v>-45.39</v>
      </c>
      <c r="O24" s="642">
        <v>0</v>
      </c>
      <c r="P24" s="642">
        <v>0</v>
      </c>
      <c r="Q24" s="642">
        <v>-51.57</v>
      </c>
      <c r="R24" s="642">
        <v>6.18</v>
      </c>
      <c r="S24" s="642"/>
      <c r="T24" s="642"/>
      <c r="U24" s="536"/>
      <c r="V24" s="536"/>
      <c r="W24" s="536">
        <v>0</v>
      </c>
      <c r="X24" s="536">
        <v>0</v>
      </c>
      <c r="Y24" s="536">
        <v>0</v>
      </c>
      <c r="Z24" s="536">
        <v>0</v>
      </c>
      <c r="AA24" s="536">
        <v>0</v>
      </c>
      <c r="AB24" s="536">
        <v>0</v>
      </c>
    </row>
    <row r="25" spans="1:28" ht="13" thickBot="1" x14ac:dyDescent="0.3">
      <c r="A25" s="638">
        <v>-13.47</v>
      </c>
      <c r="B25" s="760">
        <v>-45.6</v>
      </c>
      <c r="C25" s="536"/>
      <c r="D25" s="155" t="s">
        <v>242</v>
      </c>
      <c r="E25" s="638">
        <v>-383.73</v>
      </c>
      <c r="F25" s="536">
        <v>-329.92</v>
      </c>
      <c r="G25" s="536">
        <v>-8.2100000000000009</v>
      </c>
      <c r="H25" s="536"/>
      <c r="I25" s="659">
        <v>-23.54</v>
      </c>
      <c r="J25" s="536">
        <v>-23.54</v>
      </c>
      <c r="K25" s="513">
        <v>0</v>
      </c>
      <c r="L25" s="513">
        <v>0</v>
      </c>
      <c r="M25" s="559"/>
      <c r="N25" s="659"/>
      <c r="O25" s="536"/>
      <c r="P25" s="642"/>
      <c r="Q25" s="642"/>
      <c r="R25" s="642"/>
      <c r="S25" s="642"/>
      <c r="T25" s="642"/>
      <c r="U25" s="536"/>
      <c r="V25" s="536"/>
      <c r="W25" s="536"/>
      <c r="X25" s="536"/>
      <c r="Y25" s="536"/>
      <c r="Z25" s="536"/>
      <c r="AA25" s="536"/>
      <c r="AB25" s="536"/>
    </row>
    <row r="26" spans="1:28" ht="13" thickBot="1" x14ac:dyDescent="0.3">
      <c r="A26" s="638"/>
      <c r="B26" s="760"/>
      <c r="C26" s="536"/>
      <c r="D26" s="317" t="s">
        <v>263</v>
      </c>
      <c r="E26" s="638"/>
      <c r="F26" s="536"/>
      <c r="G26" s="536"/>
      <c r="H26" s="536"/>
      <c r="I26" s="667"/>
      <c r="J26" s="536"/>
      <c r="K26" s="536"/>
      <c r="L26" s="659"/>
      <c r="M26" s="659"/>
      <c r="N26" s="659"/>
      <c r="O26" s="536"/>
      <c r="P26" s="642"/>
      <c r="Q26" s="642"/>
      <c r="R26" s="642"/>
      <c r="S26" s="642"/>
      <c r="T26" s="642"/>
      <c r="U26" s="536"/>
      <c r="V26" s="536"/>
      <c r="W26" s="536"/>
      <c r="X26" s="536"/>
      <c r="Y26" s="536"/>
      <c r="Z26" s="536"/>
      <c r="AA26" s="536"/>
      <c r="AB26" s="536"/>
    </row>
    <row r="27" spans="1:28" ht="13" thickBot="1" x14ac:dyDescent="0.3">
      <c r="A27" s="511">
        <v>249.31</v>
      </c>
      <c r="B27" s="515">
        <v>122.73</v>
      </c>
      <c r="C27" s="513">
        <v>582.75</v>
      </c>
      <c r="D27" s="155" t="s">
        <v>249</v>
      </c>
      <c r="E27" s="511">
        <v>1537.04</v>
      </c>
      <c r="F27" s="513">
        <v>248.31</v>
      </c>
      <c r="G27" s="513">
        <v>583.25</v>
      </c>
      <c r="H27" s="513">
        <v>582.75</v>
      </c>
      <c r="I27" s="659">
        <v>403.83</v>
      </c>
      <c r="J27" s="513">
        <v>299.86</v>
      </c>
      <c r="K27" s="513">
        <v>95.86</v>
      </c>
      <c r="L27" s="513">
        <v>4.97</v>
      </c>
      <c r="M27" s="513">
        <v>3.14</v>
      </c>
      <c r="N27" s="513">
        <v>148.61000000000001</v>
      </c>
      <c r="O27" s="513">
        <v>63.9</v>
      </c>
      <c r="P27" s="642">
        <v>66.260000000000005</v>
      </c>
      <c r="Q27" s="642">
        <v>15.58</v>
      </c>
      <c r="R27" s="642">
        <v>2.87</v>
      </c>
      <c r="S27" s="642">
        <v>88.01</v>
      </c>
      <c r="T27" s="642">
        <v>34.61</v>
      </c>
      <c r="U27" s="536">
        <v>20.190000000000001</v>
      </c>
      <c r="V27" s="536">
        <v>5.99</v>
      </c>
      <c r="W27" s="513">
        <v>27.22</v>
      </c>
      <c r="X27" s="513">
        <v>210.5</v>
      </c>
      <c r="Y27" s="513">
        <v>33.36</v>
      </c>
      <c r="Z27" s="513">
        <v>156.69</v>
      </c>
      <c r="AA27" s="513">
        <v>17.940000000000001</v>
      </c>
      <c r="AB27" s="513">
        <v>2.5099999999999998</v>
      </c>
    </row>
    <row r="28" spans="1:28" ht="13" thickBot="1" x14ac:dyDescent="0.3">
      <c r="A28" s="638" t="s">
        <v>182</v>
      </c>
      <c r="B28" s="760">
        <v>1.98</v>
      </c>
      <c r="C28" s="536">
        <v>2.96</v>
      </c>
      <c r="D28" s="155" t="s">
        <v>250</v>
      </c>
      <c r="E28" s="638">
        <v>10.86</v>
      </c>
      <c r="F28" s="536">
        <v>2.96</v>
      </c>
      <c r="G28" s="536">
        <v>2.96</v>
      </c>
      <c r="H28" s="536">
        <v>2.96</v>
      </c>
      <c r="I28" s="667">
        <v>14.36</v>
      </c>
      <c r="J28" s="536">
        <v>2.96</v>
      </c>
      <c r="K28" s="536">
        <v>2.96</v>
      </c>
      <c r="L28" s="536">
        <v>5.48</v>
      </c>
      <c r="M28" s="536">
        <v>2.96</v>
      </c>
      <c r="N28" s="536">
        <v>0.99</v>
      </c>
      <c r="O28" s="536">
        <v>0.99</v>
      </c>
      <c r="P28" s="536">
        <v>0</v>
      </c>
      <c r="Q28" s="536">
        <v>0</v>
      </c>
      <c r="R28" s="536">
        <v>0</v>
      </c>
      <c r="S28" s="536">
        <v>505.27</v>
      </c>
      <c r="T28" s="536">
        <v>43</v>
      </c>
      <c r="U28" s="536" t="s">
        <v>182</v>
      </c>
      <c r="V28" s="536">
        <v>462.27</v>
      </c>
      <c r="W28" s="536">
        <v>0</v>
      </c>
      <c r="X28" s="536">
        <v>71.59</v>
      </c>
      <c r="Y28" s="536">
        <v>71.59</v>
      </c>
      <c r="Z28" s="536">
        <v>0</v>
      </c>
      <c r="AA28" s="536">
        <v>0</v>
      </c>
      <c r="AB28" s="536">
        <v>0</v>
      </c>
    </row>
    <row r="29" spans="1:28" ht="13" thickBot="1" x14ac:dyDescent="0.3">
      <c r="A29" s="635">
        <v>-1571.17</v>
      </c>
      <c r="B29" s="532">
        <v>-2167.7399999999998</v>
      </c>
      <c r="C29" s="533">
        <v>-1093.43</v>
      </c>
      <c r="D29" s="318" t="s">
        <v>124</v>
      </c>
      <c r="E29" s="635">
        <v>-5771.18</v>
      </c>
      <c r="F29" s="533">
        <v>-1825.43</v>
      </c>
      <c r="G29" s="533">
        <v>-684.58</v>
      </c>
      <c r="H29" s="533">
        <v>-1093.43</v>
      </c>
      <c r="I29" s="662">
        <v>-5729.7000000000007</v>
      </c>
      <c r="J29" s="533">
        <v>-1132.46</v>
      </c>
      <c r="K29" s="533">
        <v>-1655.9</v>
      </c>
      <c r="L29" s="533">
        <v>-1571.93</v>
      </c>
      <c r="M29" s="533">
        <v>-1369.41</v>
      </c>
      <c r="N29" s="533">
        <v>-3104.22</v>
      </c>
      <c r="O29" s="533">
        <v>-915.63</v>
      </c>
      <c r="P29" s="533">
        <v>-737.46</v>
      </c>
      <c r="Q29" s="533">
        <v>-722.99</v>
      </c>
      <c r="R29" s="533">
        <v>-728.14</v>
      </c>
      <c r="S29" s="533">
        <v>-2252.94</v>
      </c>
      <c r="T29" s="533">
        <v>-778.12</v>
      </c>
      <c r="U29" s="533">
        <v>-552.92999999999995</v>
      </c>
      <c r="V29" s="533">
        <v>-194.37</v>
      </c>
      <c r="W29" s="533">
        <v>-727.52</v>
      </c>
      <c r="X29" s="533">
        <v>-3163.18</v>
      </c>
      <c r="Y29" s="533">
        <v>-551.5</v>
      </c>
      <c r="Z29" s="533">
        <v>-659.43</v>
      </c>
      <c r="AA29" s="533">
        <v>-730.42</v>
      </c>
      <c r="AB29" s="533">
        <v>-1221.83</v>
      </c>
    </row>
    <row r="30" spans="1:28" ht="13" thickBot="1" x14ac:dyDescent="0.3">
      <c r="A30" s="643"/>
      <c r="B30" s="762"/>
      <c r="C30" s="640"/>
      <c r="D30" s="155" t="s">
        <v>209</v>
      </c>
      <c r="E30" s="643"/>
      <c r="F30" s="640"/>
      <c r="G30" s="640"/>
      <c r="H30" s="640"/>
      <c r="I30" s="665">
        <v>0</v>
      </c>
      <c r="J30" s="640"/>
      <c r="K30" s="640"/>
      <c r="L30" s="640"/>
      <c r="M30" s="640">
        <v>0</v>
      </c>
      <c r="N30" s="640">
        <v>446.1</v>
      </c>
      <c r="O30" s="640">
        <v>446.1</v>
      </c>
      <c r="P30" s="640" t="s">
        <v>182</v>
      </c>
      <c r="Q30" s="640"/>
      <c r="R30" s="640"/>
      <c r="S30" s="640"/>
      <c r="T30" s="640" t="s">
        <v>182</v>
      </c>
      <c r="U30" s="640"/>
      <c r="V30" s="640"/>
      <c r="W30" s="640"/>
      <c r="X30" s="640"/>
      <c r="Y30" s="640"/>
      <c r="Z30" s="640"/>
      <c r="AA30" s="640"/>
      <c r="AB30" s="640"/>
    </row>
    <row r="31" spans="1:28" ht="13" thickBot="1" x14ac:dyDescent="0.3">
      <c r="A31" s="643">
        <v>-162.81</v>
      </c>
      <c r="B31" s="762">
        <v>-129.61000000000001</v>
      </c>
      <c r="C31" s="640">
        <v>-60.3</v>
      </c>
      <c r="D31" s="155" t="s">
        <v>125</v>
      </c>
      <c r="E31" s="643">
        <v>-407.49</v>
      </c>
      <c r="F31" s="640">
        <v>-134.46</v>
      </c>
      <c r="G31" s="640">
        <v>-83.12</v>
      </c>
      <c r="H31" s="640">
        <v>-60.3</v>
      </c>
      <c r="I31" s="665">
        <v>-198.58</v>
      </c>
      <c r="J31" s="640">
        <v>-45.72</v>
      </c>
      <c r="K31" s="640">
        <v>-111.33</v>
      </c>
      <c r="L31" s="640">
        <v>3.6</v>
      </c>
      <c r="M31" s="640">
        <v>-45.13</v>
      </c>
      <c r="N31" s="640">
        <v>-308.3</v>
      </c>
      <c r="O31" s="640">
        <v>-54.1</v>
      </c>
      <c r="P31" s="640">
        <v>-147.19999999999999</v>
      </c>
      <c r="Q31" s="640">
        <v>-51.79</v>
      </c>
      <c r="R31" s="640">
        <v>-55.21</v>
      </c>
      <c r="S31" s="640">
        <v>-172.92</v>
      </c>
      <c r="T31" s="640">
        <v>-16.05</v>
      </c>
      <c r="U31" s="640">
        <v>-94.72</v>
      </c>
      <c r="V31" s="640">
        <v>2.44</v>
      </c>
      <c r="W31" s="640">
        <v>-64.59</v>
      </c>
      <c r="X31" s="640">
        <v>-180.56</v>
      </c>
      <c r="Y31" s="640">
        <v>-21.88</v>
      </c>
      <c r="Z31" s="640">
        <v>-93.53</v>
      </c>
      <c r="AA31" s="640">
        <v>-46.48</v>
      </c>
      <c r="AB31" s="640">
        <v>-18.670000000000002</v>
      </c>
    </row>
    <row r="32" spans="1:28" ht="13" thickBot="1" x14ac:dyDescent="0.3">
      <c r="A32" s="643">
        <v>-0.71</v>
      </c>
      <c r="B32" s="762">
        <v>-1.08</v>
      </c>
      <c r="C32" s="640">
        <v>-1.18</v>
      </c>
      <c r="D32" s="155" t="s">
        <v>40</v>
      </c>
      <c r="E32" s="643">
        <v>-4410.3999999999996</v>
      </c>
      <c r="F32" s="640">
        <v>-1855.43</v>
      </c>
      <c r="G32" s="640">
        <v>-2552.71</v>
      </c>
      <c r="H32" s="640">
        <v>-1.18</v>
      </c>
      <c r="I32" s="665">
        <v>-5101.54</v>
      </c>
      <c r="J32" s="640">
        <v>-2781.62</v>
      </c>
      <c r="K32" s="640">
        <v>-2.94</v>
      </c>
      <c r="L32" s="640">
        <v>-2316.3200000000002</v>
      </c>
      <c r="M32" s="640">
        <v>-0.66</v>
      </c>
      <c r="N32" s="666">
        <v>-4438.22</v>
      </c>
      <c r="O32" s="666">
        <v>-0.7</v>
      </c>
      <c r="P32" s="666">
        <v>-2524.6799999999998</v>
      </c>
      <c r="Q32" s="666">
        <v>-1912.57</v>
      </c>
      <c r="R32" s="640">
        <v>-0.27</v>
      </c>
      <c r="S32" s="640">
        <v>-1741.02</v>
      </c>
      <c r="T32" s="640">
        <v>-1.26</v>
      </c>
      <c r="U32" s="640">
        <v>-0.66</v>
      </c>
      <c r="V32" s="640">
        <v>-1738.7</v>
      </c>
      <c r="W32" s="640">
        <v>-0.4</v>
      </c>
      <c r="X32" s="640">
        <v>-1740.38</v>
      </c>
      <c r="Y32" s="640">
        <v>-1.19</v>
      </c>
      <c r="Z32" s="640">
        <v>-0.54</v>
      </c>
      <c r="AA32" s="640">
        <v>-1738.47</v>
      </c>
      <c r="AB32" s="640">
        <v>-0.18</v>
      </c>
    </row>
    <row r="33" spans="1:28" ht="13" thickBot="1" x14ac:dyDescent="0.3">
      <c r="A33" s="529">
        <v>-163.52000000000001</v>
      </c>
      <c r="B33" s="741">
        <v>-130.69</v>
      </c>
      <c r="C33" s="531">
        <v>-61.48</v>
      </c>
      <c r="D33" s="319" t="s">
        <v>78</v>
      </c>
      <c r="E33" s="529">
        <v>-4817.8900000000003</v>
      </c>
      <c r="F33" s="531">
        <v>-1989.89</v>
      </c>
      <c r="G33" s="531">
        <v>-2635.83</v>
      </c>
      <c r="H33" s="531">
        <v>-61.48</v>
      </c>
      <c r="I33" s="662">
        <v>-5300.12</v>
      </c>
      <c r="J33" s="531">
        <v>-2827.3399999999997</v>
      </c>
      <c r="K33" s="531">
        <v>-114.27</v>
      </c>
      <c r="L33" s="531">
        <v>-2312.7199999999998</v>
      </c>
      <c r="M33" s="531">
        <v>-45.79</v>
      </c>
      <c r="N33" s="531">
        <v>-4300.42</v>
      </c>
      <c r="O33" s="531">
        <v>391.3</v>
      </c>
      <c r="P33" s="531">
        <v>-2671.88</v>
      </c>
      <c r="Q33" s="531">
        <v>-1964.36</v>
      </c>
      <c r="R33" s="531">
        <v>-55.48</v>
      </c>
      <c r="S33" s="531">
        <v>-1913.94</v>
      </c>
      <c r="T33" s="531">
        <v>-17.309999999999999</v>
      </c>
      <c r="U33" s="531">
        <v>-95.38</v>
      </c>
      <c r="V33" s="531">
        <v>-1736.26</v>
      </c>
      <c r="W33" s="531">
        <v>-64.989999999999995</v>
      </c>
      <c r="X33" s="531">
        <v>-1920.94</v>
      </c>
      <c r="Y33" s="531">
        <v>-23.07</v>
      </c>
      <c r="Z33" s="531">
        <v>-94.07</v>
      </c>
      <c r="AA33" s="531">
        <v>-1784.95</v>
      </c>
      <c r="AB33" s="531">
        <v>-18.850000000000001</v>
      </c>
    </row>
    <row r="34" spans="1:28" ht="13" thickBot="1" x14ac:dyDescent="0.3">
      <c r="A34" s="644">
        <v>-2.17</v>
      </c>
      <c r="B34" s="763">
        <v>4.8099999999999996</v>
      </c>
      <c r="C34" s="645">
        <v>1.5</v>
      </c>
      <c r="D34" s="320" t="s">
        <v>41</v>
      </c>
      <c r="E34" s="644">
        <v>4.0999999999999996</v>
      </c>
      <c r="F34" s="645">
        <v>-3.02</v>
      </c>
      <c r="G34" s="645">
        <v>0.81</v>
      </c>
      <c r="H34" s="645">
        <v>1.5</v>
      </c>
      <c r="I34" s="668">
        <v>-1.54</v>
      </c>
      <c r="J34" s="645">
        <v>-3</v>
      </c>
      <c r="K34" s="645">
        <v>2.31</v>
      </c>
      <c r="L34" s="645">
        <v>0.61</v>
      </c>
      <c r="M34" s="645">
        <v>-1.46</v>
      </c>
      <c r="N34" s="645">
        <v>1.51</v>
      </c>
      <c r="O34" s="645">
        <v>-6.58</v>
      </c>
      <c r="P34" s="645">
        <v>4.92</v>
      </c>
      <c r="Q34" s="645">
        <v>2.5</v>
      </c>
      <c r="R34" s="645">
        <v>0.67</v>
      </c>
      <c r="S34" s="645">
        <v>11.32</v>
      </c>
      <c r="T34" s="645">
        <v>1.91</v>
      </c>
      <c r="U34" s="645">
        <v>0.56999999999999995</v>
      </c>
      <c r="V34" s="645">
        <v>-2.13</v>
      </c>
      <c r="W34" s="645">
        <v>10.97</v>
      </c>
      <c r="X34" s="645">
        <v>-3.93</v>
      </c>
      <c r="Y34" s="645">
        <v>-3.81</v>
      </c>
      <c r="Z34" s="645">
        <v>-2.6</v>
      </c>
      <c r="AA34" s="645">
        <v>-1.1200000000000001</v>
      </c>
      <c r="AB34" s="645">
        <v>3.6</v>
      </c>
    </row>
    <row r="35" spans="1:28" x14ac:dyDescent="0.25">
      <c r="A35" s="646">
        <v>926.91</v>
      </c>
      <c r="B35" s="647">
        <v>-1805.21</v>
      </c>
      <c r="C35" s="647">
        <v>1834.97</v>
      </c>
      <c r="D35" s="321" t="s">
        <v>251</v>
      </c>
      <c r="E35" s="646">
        <v>-4120.08</v>
      </c>
      <c r="F35" s="647">
        <v>-1885.67</v>
      </c>
      <c r="G35" s="647">
        <v>-2264.17</v>
      </c>
      <c r="H35" s="647">
        <v>1834.97</v>
      </c>
      <c r="I35" s="550">
        <v>-917.46000000000095</v>
      </c>
      <c r="J35" s="647">
        <v>-1931.7700000000002</v>
      </c>
      <c r="K35" s="647">
        <v>1242.74</v>
      </c>
      <c r="L35" s="647">
        <v>-3472</v>
      </c>
      <c r="M35" s="647">
        <v>3243.57</v>
      </c>
      <c r="N35" s="647">
        <v>3933.48</v>
      </c>
      <c r="O35" s="647">
        <v>1231.3499999999999</v>
      </c>
      <c r="P35" s="647">
        <v>-215.71</v>
      </c>
      <c r="Q35" s="647">
        <v>1061.21</v>
      </c>
      <c r="R35" s="647">
        <v>1856.63</v>
      </c>
      <c r="S35" s="647">
        <v>2841.43</v>
      </c>
      <c r="T35" s="647">
        <v>1224.52</v>
      </c>
      <c r="U35" s="647">
        <v>1669.46</v>
      </c>
      <c r="V35" s="647">
        <v>-422.63</v>
      </c>
      <c r="W35" s="647">
        <v>370.08</v>
      </c>
      <c r="X35" s="647">
        <v>467.68</v>
      </c>
      <c r="Y35" s="647">
        <v>670.86</v>
      </c>
      <c r="Z35" s="647">
        <v>962.9</v>
      </c>
      <c r="AA35" s="647">
        <v>-1286.92</v>
      </c>
      <c r="AB35" s="647">
        <v>120.84</v>
      </c>
    </row>
    <row r="36" spans="1:28" x14ac:dyDescent="0.25">
      <c r="A36" s="648">
        <v>9218.59</v>
      </c>
      <c r="B36" s="649">
        <v>11023.8</v>
      </c>
      <c r="C36" s="649">
        <v>13338.67</v>
      </c>
      <c r="D36" s="322" t="s">
        <v>42</v>
      </c>
      <c r="E36" s="648">
        <v>13338.67</v>
      </c>
      <c r="F36" s="649">
        <v>12909.47</v>
      </c>
      <c r="G36" s="649">
        <v>15173.64</v>
      </c>
      <c r="H36" s="649">
        <v>13338.67</v>
      </c>
      <c r="I36" s="669">
        <v>14256.13</v>
      </c>
      <c r="J36" s="649">
        <v>15270.44</v>
      </c>
      <c r="K36" s="649">
        <v>14027.7</v>
      </c>
      <c r="L36" s="649">
        <v>17499.7</v>
      </c>
      <c r="M36" s="649">
        <v>14256.13</v>
      </c>
      <c r="N36" s="649">
        <v>10322.65</v>
      </c>
      <c r="O36" s="649">
        <v>13024.78</v>
      </c>
      <c r="P36" s="649">
        <v>13240.49</v>
      </c>
      <c r="Q36" s="649">
        <v>12179.28</v>
      </c>
      <c r="R36" s="649">
        <v>10322.65</v>
      </c>
      <c r="S36" s="649">
        <v>7481.22</v>
      </c>
      <c r="T36" s="649">
        <v>9098.1299999999992</v>
      </c>
      <c r="U36" s="649">
        <v>7428.67</v>
      </c>
      <c r="V36" s="649">
        <v>7851.3</v>
      </c>
      <c r="W36" s="649">
        <v>7481.22</v>
      </c>
      <c r="X36" s="649">
        <v>7013.54</v>
      </c>
      <c r="Y36" s="649">
        <v>6810.36</v>
      </c>
      <c r="Z36" s="649">
        <v>5847.46</v>
      </c>
      <c r="AA36" s="649">
        <v>7134.38</v>
      </c>
      <c r="AB36" s="649">
        <v>7013.54</v>
      </c>
    </row>
    <row r="37" spans="1:28" x14ac:dyDescent="0.25">
      <c r="A37" s="648">
        <v>10145.5</v>
      </c>
      <c r="B37" s="649">
        <v>9218.59</v>
      </c>
      <c r="C37" s="649">
        <v>15173.64</v>
      </c>
      <c r="D37" s="322" t="s">
        <v>43</v>
      </c>
      <c r="E37" s="648">
        <v>9218.59</v>
      </c>
      <c r="F37" s="649">
        <v>11023.8</v>
      </c>
      <c r="G37" s="649">
        <v>12909.47</v>
      </c>
      <c r="H37" s="649">
        <v>15173.64</v>
      </c>
      <c r="I37" s="669">
        <v>13338.67</v>
      </c>
      <c r="J37" s="649">
        <v>13338.67</v>
      </c>
      <c r="K37" s="649">
        <v>15270.44</v>
      </c>
      <c r="L37" s="649">
        <v>14027.7</v>
      </c>
      <c r="M37" s="649">
        <v>17499.7</v>
      </c>
      <c r="N37" s="649">
        <v>14256.13</v>
      </c>
      <c r="O37" s="649">
        <v>14256.13</v>
      </c>
      <c r="P37" s="649">
        <v>13024.78</v>
      </c>
      <c r="Q37" s="649">
        <v>13240.49</v>
      </c>
      <c r="R37" s="649">
        <v>12179.28</v>
      </c>
      <c r="S37" s="649">
        <v>10322.65</v>
      </c>
      <c r="T37" s="649">
        <v>10322.65</v>
      </c>
      <c r="U37" s="649">
        <v>9098.1299999999992</v>
      </c>
      <c r="V37" s="649">
        <v>7428.67</v>
      </c>
      <c r="W37" s="649">
        <v>7851.3</v>
      </c>
      <c r="X37" s="649">
        <v>7481.22</v>
      </c>
      <c r="Y37" s="649">
        <v>7481.22</v>
      </c>
      <c r="Z37" s="649">
        <f t="shared" ref="Z37:AB37" si="1">Z38+Z39</f>
        <v>6810.36</v>
      </c>
      <c r="AA37" s="649">
        <f t="shared" si="1"/>
        <v>5847.46</v>
      </c>
      <c r="AB37" s="649">
        <f t="shared" si="1"/>
        <v>7134.38</v>
      </c>
    </row>
    <row r="38" spans="1:28" ht="13" thickBot="1" x14ac:dyDescent="0.3">
      <c r="A38" s="650"/>
      <c r="B38" s="651"/>
      <c r="C38" s="651"/>
      <c r="D38" s="323" t="s">
        <v>171</v>
      </c>
      <c r="E38" s="650"/>
      <c r="F38" s="651"/>
      <c r="G38" s="651"/>
      <c r="H38" s="651"/>
      <c r="I38" s="668"/>
      <c r="J38" s="651"/>
      <c r="K38" s="651"/>
      <c r="L38" s="651"/>
      <c r="M38" s="651"/>
      <c r="N38" s="651"/>
      <c r="O38" s="651"/>
      <c r="P38" s="651"/>
      <c r="Q38" s="651"/>
      <c r="R38" s="651"/>
      <c r="S38" s="651">
        <v>0</v>
      </c>
      <c r="T38" s="651">
        <v>0</v>
      </c>
      <c r="U38" s="651" t="s">
        <v>182</v>
      </c>
      <c r="V38" s="651"/>
      <c r="W38" s="651">
        <v>42.91</v>
      </c>
      <c r="X38" s="651">
        <v>30.58</v>
      </c>
      <c r="Y38" s="651">
        <v>30.58</v>
      </c>
      <c r="Z38" s="651"/>
      <c r="AA38" s="651"/>
      <c r="AB38" s="651"/>
    </row>
    <row r="39" spans="1:28" ht="23.5" thickBot="1" x14ac:dyDescent="0.3">
      <c r="A39" s="652">
        <v>10145.5</v>
      </c>
      <c r="B39" s="653">
        <v>9218.59</v>
      </c>
      <c r="C39" s="653">
        <v>15173.64</v>
      </c>
      <c r="D39" s="288" t="s">
        <v>174</v>
      </c>
      <c r="E39" s="652">
        <v>9218.59</v>
      </c>
      <c r="F39" s="653">
        <v>11023.8</v>
      </c>
      <c r="G39" s="653">
        <v>12909.47</v>
      </c>
      <c r="H39" s="653">
        <v>15173.64</v>
      </c>
      <c r="I39" s="670">
        <v>13338.67</v>
      </c>
      <c r="J39" s="653">
        <v>13338.67</v>
      </c>
      <c r="K39" s="653">
        <v>15270.44</v>
      </c>
      <c r="L39" s="653">
        <v>14027.7</v>
      </c>
      <c r="M39" s="653">
        <v>17499.7</v>
      </c>
      <c r="N39" s="653">
        <v>14256.13</v>
      </c>
      <c r="O39" s="653">
        <v>14256.13</v>
      </c>
      <c r="P39" s="653">
        <v>13024.78</v>
      </c>
      <c r="Q39" s="653">
        <v>13240.49</v>
      </c>
      <c r="R39" s="653">
        <v>12179.28</v>
      </c>
      <c r="S39" s="653">
        <v>10322.65</v>
      </c>
      <c r="T39" s="653">
        <v>10322.65</v>
      </c>
      <c r="U39" s="653">
        <v>9098.1299999999992</v>
      </c>
      <c r="V39" s="653">
        <v>7428.67</v>
      </c>
      <c r="W39" s="653">
        <v>7808.39</v>
      </c>
      <c r="X39" s="653">
        <v>7450.64</v>
      </c>
      <c r="Y39" s="653">
        <v>7450.64</v>
      </c>
      <c r="Z39" s="653">
        <v>6810.36</v>
      </c>
      <c r="AA39" s="653">
        <v>5847.46</v>
      </c>
      <c r="AB39" s="653">
        <v>7134.38</v>
      </c>
    </row>
    <row r="40" spans="1:28" x14ac:dyDescent="0.25">
      <c r="A40" s="654">
        <v>1092.5999999999999</v>
      </c>
      <c r="B40" s="655">
        <v>-1679.33</v>
      </c>
      <c r="C40" s="655">
        <v>1894.95</v>
      </c>
      <c r="D40" s="157" t="s">
        <v>79</v>
      </c>
      <c r="E40" s="654">
        <v>693.71</v>
      </c>
      <c r="F40" s="655">
        <v>107.24</v>
      </c>
      <c r="G40" s="655">
        <v>370.85</v>
      </c>
      <c r="H40" s="655">
        <v>1894.95</v>
      </c>
      <c r="I40" s="671">
        <v>4384.2</v>
      </c>
      <c r="J40" s="655">
        <v>898.57</v>
      </c>
      <c r="K40" s="655">
        <v>1354.7</v>
      </c>
      <c r="L40" s="655">
        <v>-1159.8900000000001</v>
      </c>
      <c r="M40" s="655">
        <v>3290.82</v>
      </c>
      <c r="N40" s="655">
        <v>8232.39</v>
      </c>
      <c r="O40" s="655">
        <v>846.63</v>
      </c>
      <c r="P40" s="655">
        <v>2451.25</v>
      </c>
      <c r="Q40" s="655">
        <v>3023.07</v>
      </c>
      <c r="R40" s="655">
        <v>1911.44</v>
      </c>
      <c r="S40" s="655">
        <v>4744.05</v>
      </c>
      <c r="T40" s="655">
        <v>1239.92</v>
      </c>
      <c r="U40" s="655">
        <v>1764.27</v>
      </c>
      <c r="V40" s="655">
        <v>1315.76</v>
      </c>
      <c r="W40" s="655">
        <v>424.1</v>
      </c>
      <c r="X40" s="655">
        <v>2392.5500000000002</v>
      </c>
      <c r="Y40" s="655">
        <v>697.74</v>
      </c>
      <c r="Z40" s="655">
        <v>1059.57</v>
      </c>
      <c r="AA40" s="655">
        <v>499.15</v>
      </c>
      <c r="AB40" s="655">
        <v>136.09</v>
      </c>
    </row>
    <row r="41" spans="1:28" ht="13" thickBot="1" x14ac:dyDescent="0.3">
      <c r="A41" s="656">
        <v>1091.8900000000001</v>
      </c>
      <c r="B41" s="657">
        <v>-1680.41</v>
      </c>
      <c r="C41" s="657">
        <v>1893.77</v>
      </c>
      <c r="D41" s="158" t="s">
        <v>80</v>
      </c>
      <c r="E41" s="656">
        <v>-3716.69</v>
      </c>
      <c r="F41" s="657">
        <v>-1748.19</v>
      </c>
      <c r="G41" s="657">
        <v>-2181.86</v>
      </c>
      <c r="H41" s="657">
        <v>1893.77</v>
      </c>
      <c r="I41" s="672">
        <v>-717.34</v>
      </c>
      <c r="J41" s="657">
        <v>-1883.05</v>
      </c>
      <c r="K41" s="657">
        <v>1351.76</v>
      </c>
      <c r="L41" s="657">
        <v>-3476.21</v>
      </c>
      <c r="M41" s="657">
        <v>3290.16</v>
      </c>
      <c r="N41" s="657">
        <v>3794.17</v>
      </c>
      <c r="O41" s="657">
        <v>845.93</v>
      </c>
      <c r="P41" s="657">
        <v>-73.430000000000007</v>
      </c>
      <c r="Q41" s="657">
        <v>1110.5</v>
      </c>
      <c r="R41" s="657">
        <v>1911.17</v>
      </c>
      <c r="S41" s="657">
        <v>3003.03</v>
      </c>
      <c r="T41" s="657">
        <v>1238.6600000000001</v>
      </c>
      <c r="U41" s="657">
        <v>1763.61</v>
      </c>
      <c r="V41" s="657">
        <v>-422.94</v>
      </c>
      <c r="W41" s="657">
        <v>423.7</v>
      </c>
      <c r="X41" s="657">
        <v>652.16999999999996</v>
      </c>
      <c r="Y41" s="657">
        <v>696.55</v>
      </c>
      <c r="Z41" s="657">
        <v>1059.03</v>
      </c>
      <c r="AA41" s="657">
        <v>-1239.32</v>
      </c>
      <c r="AB41" s="657">
        <v>135.91</v>
      </c>
    </row>
    <row r="42" spans="1:28" s="314" customFormat="1" ht="14.5" thickTop="1" x14ac:dyDescent="0.3">
      <c r="A42" s="163" t="s">
        <v>277</v>
      </c>
      <c r="F42" s="476"/>
      <c r="G42" s="476"/>
      <c r="I42" s="476"/>
    </row>
    <row r="43" spans="1:28" s="314" customFormat="1" ht="14" x14ac:dyDescent="0.3">
      <c r="A43" s="163" t="s">
        <v>260</v>
      </c>
      <c r="F43" s="476"/>
      <c r="G43" s="476"/>
      <c r="I43" s="476"/>
    </row>
    <row r="45" spans="1:28" x14ac:dyDescent="0.25">
      <c r="A45" s="192"/>
      <c r="B45" s="192"/>
      <c r="C45" s="192"/>
      <c r="D45" s="192"/>
      <c r="E45" s="192"/>
      <c r="F45" s="477"/>
      <c r="G45" s="477"/>
      <c r="H45" s="192"/>
      <c r="I45" s="477"/>
      <c r="J45" s="192"/>
      <c r="K45" s="192"/>
      <c r="L45" s="192"/>
      <c r="M45" s="192"/>
      <c r="N45" s="192"/>
      <c r="O45" s="192"/>
      <c r="P45" s="192"/>
      <c r="Q45" s="192"/>
      <c r="R45" s="192"/>
      <c r="S45" s="192"/>
      <c r="T45" s="192"/>
      <c r="U45" s="192"/>
      <c r="V45" s="192"/>
      <c r="W45" s="192"/>
      <c r="X45" s="192"/>
      <c r="Y45" s="192"/>
      <c r="Z45" s="192"/>
      <c r="AA45" s="192"/>
      <c r="AB45" s="192"/>
    </row>
    <row r="46" spans="1:28" x14ac:dyDescent="0.25">
      <c r="B46" s="192"/>
      <c r="C46" s="192"/>
      <c r="D46" s="192"/>
      <c r="E46" s="192"/>
      <c r="F46" s="477"/>
      <c r="G46" s="477"/>
      <c r="H46" s="192"/>
      <c r="I46" s="477"/>
      <c r="J46" s="192"/>
      <c r="K46" s="192"/>
      <c r="L46" s="192"/>
      <c r="M46" s="192"/>
      <c r="N46" s="192"/>
      <c r="O46" s="192"/>
      <c r="P46" s="192"/>
      <c r="Q46" s="192"/>
      <c r="R46" s="192"/>
      <c r="S46" s="192"/>
      <c r="T46" s="192"/>
      <c r="U46" s="192"/>
      <c r="V46" s="192"/>
      <c r="W46" s="192"/>
      <c r="X46" s="192"/>
      <c r="Y46" s="192"/>
      <c r="Z46" s="192"/>
      <c r="AA46" s="192"/>
      <c r="AB46" s="192"/>
    </row>
    <row r="47" spans="1:28" x14ac:dyDescent="0.25">
      <c r="D47" s="192"/>
    </row>
    <row r="48" spans="1:28" x14ac:dyDescent="0.25">
      <c r="D48" s="192"/>
    </row>
    <row r="49" spans="4:9" x14ac:dyDescent="0.25">
      <c r="D49" s="192"/>
      <c r="E49" s="149"/>
      <c r="F49" s="478"/>
      <c r="G49" s="478"/>
      <c r="I49" s="478"/>
    </row>
    <row r="50" spans="4:9" x14ac:dyDescent="0.25">
      <c r="D50" s="192"/>
    </row>
  </sheetData>
  <customSheetViews>
    <customSheetView guid="{48A3D664-27F7-4349-A461-86D50367F56A}" scale="80" fitToPage="1" printArea="1">
      <pane xSplit="5" ySplit="3" topLeftCell="J5" activePane="bottomRight" state="frozen"/>
      <selection pane="bottomRight" activeCell="N3" sqref="N3:O3"/>
      <pageMargins left="0.2" right="0.16" top="1" bottom="1" header="0.5" footer="0.5"/>
      <pageSetup paperSize="9" scale="96" orientation="landscape" r:id="rId1"/>
      <headerFooter alignWithMargins="0"/>
    </customSheetView>
  </customSheetViews>
  <phoneticPr fontId="3" type="noConversion"/>
  <pageMargins left="0.2" right="0.16" top="1" bottom="1" header="0.5" footer="0.5"/>
  <pageSetup paperSize="9" scale="10" orientation="landscape" r:id="rId2"/>
  <headerFooter alignWithMargins="0">
    <oddFooter>&amp;C_x000D_&amp;1#&amp;"Calibri"&amp;10&amp;K000000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52"/>
  <sheetViews>
    <sheetView showGridLines="0" zoomScaleNormal="100" workbookViewId="0">
      <pane xSplit="4" ySplit="2" topLeftCell="E3" activePane="bottomRight" state="frozen"/>
      <selection activeCell="A40" sqref="A40"/>
      <selection pane="topRight" activeCell="A40" sqref="A40"/>
      <selection pane="bottomLeft" activeCell="A40" sqref="A40"/>
      <selection pane="bottomRight" activeCell="H39" sqref="H39"/>
    </sheetView>
  </sheetViews>
  <sheetFormatPr defaultColWidth="9.1796875" defaultRowHeight="12.5" outlineLevelCol="1" x14ac:dyDescent="0.25"/>
  <cols>
    <col min="1" max="1" width="10.453125" style="11" customWidth="1"/>
    <col min="2" max="2" width="10.453125" style="24" customWidth="1"/>
    <col min="3" max="3" width="10.453125" style="11" customWidth="1"/>
    <col min="4" max="4" width="35.54296875" style="11" customWidth="1"/>
    <col min="5" max="5" width="10.54296875" style="11" customWidth="1"/>
    <col min="6" max="7" width="10.54296875" style="24" customWidth="1"/>
    <col min="8" max="11" width="10.54296875" style="11" customWidth="1"/>
    <col min="12" max="12" width="10" style="11" bestFit="1" customWidth="1"/>
    <col min="13" max="17" width="10" style="11" customWidth="1"/>
    <col min="18" max="18" width="10" style="11" customWidth="1" outlineLevel="1"/>
    <col min="19" max="19" width="9.81640625" style="11" customWidth="1" outlineLevel="1"/>
    <col min="20" max="20" width="10" style="11" customWidth="1" outlineLevel="1"/>
    <col min="21" max="21" width="9.54296875" style="11" customWidth="1" outlineLevel="1"/>
    <col min="22" max="24" width="9.1796875" style="11" customWidth="1" outlineLevel="1"/>
    <col min="25" max="28" width="9.1796875" style="1" customWidth="1" outlineLevel="1"/>
    <col min="29" max="16384" width="9.1796875" style="11"/>
  </cols>
  <sheetData>
    <row r="1" spans="1:28" ht="13" x14ac:dyDescent="0.3">
      <c r="A1" s="159" t="s">
        <v>131</v>
      </c>
      <c r="Y1" s="11"/>
      <c r="Z1" s="11"/>
      <c r="AA1" s="11"/>
      <c r="AB1" s="11"/>
    </row>
    <row r="2" spans="1:28" ht="13" thickBot="1" x14ac:dyDescent="0.3">
      <c r="A2" s="12" t="s">
        <v>299</v>
      </c>
      <c r="B2" s="278" t="s">
        <v>290</v>
      </c>
      <c r="C2" s="278" t="s">
        <v>243</v>
      </c>
      <c r="D2" s="153" t="s">
        <v>1</v>
      </c>
      <c r="E2" s="12">
        <v>2024</v>
      </c>
      <c r="F2" s="278" t="s">
        <v>265</v>
      </c>
      <c r="G2" s="278" t="s">
        <v>261</v>
      </c>
      <c r="H2" s="278" t="s">
        <v>243</v>
      </c>
      <c r="I2" s="278">
        <v>2023</v>
      </c>
      <c r="J2" s="56" t="s">
        <v>239</v>
      </c>
      <c r="K2" s="278" t="s">
        <v>235</v>
      </c>
      <c r="L2" s="278" t="s">
        <v>218</v>
      </c>
      <c r="M2" s="56" t="s">
        <v>216</v>
      </c>
      <c r="N2" s="278">
        <v>2022</v>
      </c>
      <c r="O2" s="56" t="s">
        <v>207</v>
      </c>
      <c r="P2" s="10" t="s">
        <v>206</v>
      </c>
      <c r="Q2" s="53" t="s">
        <v>199</v>
      </c>
      <c r="R2" s="53" t="s">
        <v>185</v>
      </c>
      <c r="S2" s="53">
        <v>2021</v>
      </c>
      <c r="T2" s="53" t="str">
        <f>'Cash flow'!T3</f>
        <v>Q4/21</v>
      </c>
      <c r="U2" s="53" t="s">
        <v>179</v>
      </c>
      <c r="V2" s="213" t="s">
        <v>178</v>
      </c>
      <c r="W2" s="19" t="s">
        <v>173</v>
      </c>
      <c r="X2" s="13">
        <v>2020</v>
      </c>
      <c r="Y2" s="13" t="s">
        <v>168</v>
      </c>
      <c r="Z2" s="13" t="s">
        <v>165</v>
      </c>
      <c r="AA2" s="13" t="s">
        <v>164</v>
      </c>
      <c r="AB2" s="13" t="s">
        <v>152</v>
      </c>
    </row>
    <row r="3" spans="1:28" s="675" customFormat="1" ht="13.5" thickTop="1" thickBot="1" x14ac:dyDescent="0.3">
      <c r="A3" s="593">
        <v>2814.91</v>
      </c>
      <c r="B3" s="595">
        <v>2637.68</v>
      </c>
      <c r="C3" s="594">
        <v>2616.9299999999998</v>
      </c>
      <c r="D3" s="674" t="s">
        <v>192</v>
      </c>
      <c r="E3" s="593">
        <v>10495.23</v>
      </c>
      <c r="F3" s="594">
        <v>2619.06</v>
      </c>
      <c r="G3" s="594">
        <v>2621.56</v>
      </c>
      <c r="H3" s="594">
        <v>2616.9299999999998</v>
      </c>
      <c r="I3" s="594">
        <v>12328.44</v>
      </c>
      <c r="J3" s="673">
        <v>2895.84</v>
      </c>
      <c r="K3" s="673">
        <v>3184.8</v>
      </c>
      <c r="L3" s="673">
        <v>3113.26</v>
      </c>
      <c r="M3" s="673">
        <v>3134.54</v>
      </c>
      <c r="N3" s="594">
        <v>16212.26</v>
      </c>
      <c r="O3" s="673">
        <v>3511.52</v>
      </c>
      <c r="P3" s="673">
        <v>3953.65</v>
      </c>
      <c r="Q3" s="673">
        <v>4575.05</v>
      </c>
      <c r="R3" s="673">
        <v>4172.04</v>
      </c>
      <c r="S3" s="673">
        <v>9082.76</v>
      </c>
      <c r="T3" s="673">
        <v>3113.53</v>
      </c>
      <c r="U3" s="673">
        <v>2168.54</v>
      </c>
      <c r="V3" s="673">
        <v>2029.14</v>
      </c>
      <c r="W3" s="673">
        <v>1771.55</v>
      </c>
      <c r="X3" s="673">
        <v>5852.05</v>
      </c>
      <c r="Y3" s="673">
        <v>1445.68</v>
      </c>
      <c r="Z3" s="673">
        <v>1314.63</v>
      </c>
      <c r="AA3" s="673">
        <v>1252.49</v>
      </c>
      <c r="AB3" s="673">
        <v>1839.25</v>
      </c>
    </row>
    <row r="4" spans="1:28" s="675" customFormat="1" ht="13" thickBot="1" x14ac:dyDescent="0.3">
      <c r="A4" s="593">
        <v>32.36</v>
      </c>
      <c r="B4" s="595">
        <v>16.850000000000001</v>
      </c>
      <c r="C4" s="594">
        <v>18.72</v>
      </c>
      <c r="D4" s="676" t="s">
        <v>193</v>
      </c>
      <c r="E4" s="593">
        <v>63.97</v>
      </c>
      <c r="F4" s="594">
        <v>15.31</v>
      </c>
      <c r="G4" s="594">
        <v>13.09</v>
      </c>
      <c r="H4" s="594">
        <v>18.72</v>
      </c>
      <c r="I4" s="594">
        <v>60.95</v>
      </c>
      <c r="J4" s="595">
        <v>16.600000000000001</v>
      </c>
      <c r="K4" s="595">
        <v>14.53</v>
      </c>
      <c r="L4" s="595">
        <v>12.92</v>
      </c>
      <c r="M4" s="595">
        <v>16.899999999999999</v>
      </c>
      <c r="N4" s="594">
        <v>84.71</v>
      </c>
      <c r="O4" s="595">
        <v>20.86</v>
      </c>
      <c r="P4" s="595">
        <v>16.420000000000002</v>
      </c>
      <c r="Q4" s="595">
        <v>25.53</v>
      </c>
      <c r="R4" s="595">
        <v>21.9</v>
      </c>
      <c r="S4" s="595">
        <v>48.01</v>
      </c>
      <c r="T4" s="595">
        <v>11.01</v>
      </c>
      <c r="U4" s="595">
        <v>12.73</v>
      </c>
      <c r="V4" s="595">
        <v>12.19</v>
      </c>
      <c r="W4" s="595">
        <v>12.08</v>
      </c>
      <c r="X4" s="595">
        <v>92.1</v>
      </c>
      <c r="Y4" s="595">
        <v>22.79</v>
      </c>
      <c r="Z4" s="595">
        <v>22.03</v>
      </c>
      <c r="AA4" s="595">
        <v>21.7</v>
      </c>
      <c r="AB4" s="595">
        <v>25.58</v>
      </c>
    </row>
    <row r="5" spans="1:28" s="675" customFormat="1" ht="13" thickBot="1" x14ac:dyDescent="0.3">
      <c r="A5" s="593">
        <v>138.05000000000001</v>
      </c>
      <c r="B5" s="595">
        <v>89.4</v>
      </c>
      <c r="C5" s="594">
        <v>84.83</v>
      </c>
      <c r="D5" s="676" t="s">
        <v>194</v>
      </c>
      <c r="E5" s="593">
        <v>289.51</v>
      </c>
      <c r="F5" s="594">
        <v>57.63</v>
      </c>
      <c r="G5" s="594">
        <v>57.65</v>
      </c>
      <c r="H5" s="594">
        <v>84.83</v>
      </c>
      <c r="I5" s="594">
        <v>348.59</v>
      </c>
      <c r="J5" s="595">
        <v>96.74</v>
      </c>
      <c r="K5" s="595">
        <v>62.03</v>
      </c>
      <c r="L5" s="595">
        <v>88.18</v>
      </c>
      <c r="M5" s="595">
        <v>101.64</v>
      </c>
      <c r="N5" s="594">
        <v>438.37</v>
      </c>
      <c r="O5" s="595">
        <v>82.04</v>
      </c>
      <c r="P5" s="595">
        <v>77.349999999999994</v>
      </c>
      <c r="Q5" s="595">
        <v>95.5</v>
      </c>
      <c r="R5" s="595">
        <v>183.48</v>
      </c>
      <c r="S5" s="595">
        <v>264.14999999999998</v>
      </c>
      <c r="T5" s="595">
        <v>93.51</v>
      </c>
      <c r="U5" s="595">
        <v>47.29</v>
      </c>
      <c r="V5" s="595">
        <v>50.58</v>
      </c>
      <c r="W5" s="595">
        <v>72.77</v>
      </c>
      <c r="X5" s="595">
        <v>256.74</v>
      </c>
      <c r="Y5" s="595">
        <v>67.67</v>
      </c>
      <c r="Z5" s="595">
        <v>58.22</v>
      </c>
      <c r="AA5" s="595">
        <v>50.42</v>
      </c>
      <c r="AB5" s="595">
        <v>80.430000000000007</v>
      </c>
    </row>
    <row r="6" spans="1:28" s="675" customFormat="1" ht="13" thickBot="1" x14ac:dyDescent="0.3">
      <c r="A6" s="615">
        <v>63.75</v>
      </c>
      <c r="B6" s="617">
        <v>60.95</v>
      </c>
      <c r="C6" s="616">
        <v>52.02</v>
      </c>
      <c r="D6" s="678" t="s">
        <v>44</v>
      </c>
      <c r="E6" s="615">
        <v>221.31</v>
      </c>
      <c r="F6" s="616">
        <v>51.68</v>
      </c>
      <c r="G6" s="616">
        <v>56.66</v>
      </c>
      <c r="H6" s="616">
        <v>52.02</v>
      </c>
      <c r="I6" s="616">
        <v>189.53</v>
      </c>
      <c r="J6" s="677">
        <v>57.96</v>
      </c>
      <c r="K6" s="677">
        <v>47.44</v>
      </c>
      <c r="L6" s="677">
        <v>44.15</v>
      </c>
      <c r="M6" s="677">
        <v>39.979999999999997</v>
      </c>
      <c r="N6" s="616">
        <v>175.01</v>
      </c>
      <c r="O6" s="677">
        <v>43.07</v>
      </c>
      <c r="P6" s="677">
        <v>48.5</v>
      </c>
      <c r="Q6" s="677">
        <v>40.89</v>
      </c>
      <c r="R6" s="677">
        <v>42.55</v>
      </c>
      <c r="S6" s="677">
        <v>169.74</v>
      </c>
      <c r="T6" s="677">
        <v>42.8</v>
      </c>
      <c r="U6" s="677">
        <v>41.53</v>
      </c>
      <c r="V6" s="677">
        <v>42.11</v>
      </c>
      <c r="W6" s="677">
        <v>43.3</v>
      </c>
      <c r="X6" s="677">
        <v>197.52</v>
      </c>
      <c r="Y6" s="677">
        <v>50.73</v>
      </c>
      <c r="Z6" s="677">
        <v>47.14</v>
      </c>
      <c r="AA6" s="677">
        <v>47.79</v>
      </c>
      <c r="AB6" s="677">
        <v>51.86</v>
      </c>
    </row>
    <row r="7" spans="1:28" s="675" customFormat="1" ht="14" thickBot="1" x14ac:dyDescent="0.3">
      <c r="A7" s="679">
        <v>3049.07</v>
      </c>
      <c r="B7" s="610">
        <v>2804.88</v>
      </c>
      <c r="C7" s="680">
        <v>2772.5</v>
      </c>
      <c r="D7" s="682" t="s">
        <v>197</v>
      </c>
      <c r="E7" s="679">
        <v>11070.02</v>
      </c>
      <c r="F7" s="680">
        <v>2743.68</v>
      </c>
      <c r="G7" s="680">
        <v>2748.96</v>
      </c>
      <c r="H7" s="680">
        <v>2772.5</v>
      </c>
      <c r="I7" s="680">
        <v>12927.51</v>
      </c>
      <c r="J7" s="681">
        <v>3067.14</v>
      </c>
      <c r="K7" s="681">
        <v>3308.8</v>
      </c>
      <c r="L7" s="681">
        <v>3258.51</v>
      </c>
      <c r="M7" s="681">
        <v>3293.06</v>
      </c>
      <c r="N7" s="680">
        <v>16910.349999999999</v>
      </c>
      <c r="O7" s="681">
        <v>3657.49</v>
      </c>
      <c r="P7" s="681">
        <v>4095.92</v>
      </c>
      <c r="Q7" s="681">
        <v>4736.97</v>
      </c>
      <c r="R7" s="681">
        <v>4419.97</v>
      </c>
      <c r="S7" s="681">
        <f>SUM(S3:S6)</f>
        <v>9564.66</v>
      </c>
      <c r="T7" s="681">
        <f>SUM(T3:T6)</f>
        <v>3260.8500000000008</v>
      </c>
      <c r="U7" s="681">
        <f t="shared" ref="U7:AB7" si="0">SUM(U3:U6)</f>
        <v>2270.09</v>
      </c>
      <c r="V7" s="681">
        <f t="shared" si="0"/>
        <v>2134.0200000000004</v>
      </c>
      <c r="W7" s="681">
        <f t="shared" si="0"/>
        <v>1899.6999999999998</v>
      </c>
      <c r="X7" s="681">
        <f t="shared" si="0"/>
        <v>6398.4100000000008</v>
      </c>
      <c r="Y7" s="681">
        <f t="shared" si="0"/>
        <v>1586.8700000000001</v>
      </c>
      <c r="Z7" s="681">
        <f t="shared" si="0"/>
        <v>1442.0200000000002</v>
      </c>
      <c r="AA7" s="681">
        <f t="shared" si="0"/>
        <v>1372.4</v>
      </c>
      <c r="AB7" s="681">
        <f t="shared" si="0"/>
        <v>1997.12</v>
      </c>
    </row>
    <row r="8" spans="1:28" s="4" customFormat="1" ht="14.5" thickTop="1" x14ac:dyDescent="0.3">
      <c r="A8" s="167" t="s">
        <v>198</v>
      </c>
      <c r="B8" s="167"/>
      <c r="C8" s="282"/>
      <c r="D8" s="120"/>
      <c r="E8" s="167"/>
      <c r="F8" s="281"/>
      <c r="G8" s="282"/>
      <c r="H8" s="282"/>
      <c r="I8" s="281"/>
      <c r="J8" s="120"/>
      <c r="K8" s="281"/>
      <c r="L8" s="281"/>
      <c r="M8" s="281"/>
      <c r="N8" s="281"/>
      <c r="O8" s="167"/>
      <c r="P8" s="120"/>
      <c r="Q8" s="120"/>
      <c r="R8" s="120"/>
      <c r="S8" s="120"/>
      <c r="T8" s="120"/>
      <c r="U8" s="120"/>
      <c r="V8" s="120"/>
      <c r="W8" s="120"/>
      <c r="X8" s="120"/>
      <c r="Y8" s="120"/>
      <c r="Z8" s="120"/>
      <c r="AA8" s="120"/>
      <c r="AB8" s="120"/>
    </row>
    <row r="9" spans="1:28" s="4" customFormat="1" x14ac:dyDescent="0.25">
      <c r="A9" s="120"/>
      <c r="B9" s="120"/>
      <c r="C9" s="282"/>
      <c r="D9" s="120"/>
      <c r="E9" s="120"/>
      <c r="F9" s="282"/>
      <c r="G9" s="282"/>
      <c r="H9" s="282"/>
      <c r="I9" s="282"/>
      <c r="J9" s="120"/>
      <c r="K9" s="282"/>
      <c r="L9" s="282"/>
      <c r="M9" s="282"/>
      <c r="N9" s="282"/>
      <c r="O9" s="120"/>
      <c r="P9" s="120"/>
      <c r="Q9" s="120"/>
      <c r="R9" s="120"/>
      <c r="S9" s="120"/>
      <c r="T9" s="120"/>
      <c r="U9" s="120"/>
      <c r="V9" s="120"/>
      <c r="W9" s="120"/>
      <c r="X9" s="120"/>
      <c r="Y9" s="120"/>
      <c r="Z9" s="120"/>
      <c r="AA9" s="120"/>
      <c r="AB9" s="120"/>
    </row>
    <row r="10" spans="1:28" ht="13" x14ac:dyDescent="0.3">
      <c r="A10" s="152" t="s">
        <v>132</v>
      </c>
      <c r="B10" s="121"/>
      <c r="C10" s="282"/>
      <c r="D10" s="15"/>
      <c r="E10" s="152"/>
      <c r="F10" s="283"/>
      <c r="G10" s="282"/>
      <c r="H10" s="282"/>
      <c r="I10" s="283"/>
      <c r="J10" s="120"/>
      <c r="K10" s="283"/>
      <c r="L10" s="283"/>
      <c r="M10" s="283"/>
      <c r="N10" s="283"/>
      <c r="O10" s="152"/>
      <c r="P10" s="15"/>
      <c r="Q10" s="15"/>
      <c r="R10" s="15"/>
      <c r="S10" s="15"/>
      <c r="T10" s="15"/>
      <c r="U10" s="15"/>
      <c r="V10" s="15"/>
      <c r="W10" s="15"/>
      <c r="X10" s="15"/>
      <c r="Y10" s="15"/>
      <c r="Z10" s="15"/>
      <c r="AA10" s="15"/>
      <c r="AB10" s="15"/>
    </row>
    <row r="11" spans="1:28" ht="13" thickBot="1" x14ac:dyDescent="0.3">
      <c r="A11" s="102" t="str">
        <f>A2</f>
        <v>Q1/25</v>
      </c>
      <c r="B11" s="67" t="str">
        <f>B2</f>
        <v>Q4/24</v>
      </c>
      <c r="C11" s="280" t="str">
        <f>C2</f>
        <v>Q1/24</v>
      </c>
      <c r="D11" s="144" t="s">
        <v>1</v>
      </c>
      <c r="E11" s="12">
        <f t="shared" ref="E11:F11" si="1">E2</f>
        <v>2024</v>
      </c>
      <c r="F11" s="278" t="str">
        <f t="shared" si="1"/>
        <v>Q3/24</v>
      </c>
      <c r="G11" s="280" t="str">
        <f>G2</f>
        <v>Q2/24</v>
      </c>
      <c r="H11" s="280" t="str">
        <f>H2</f>
        <v>Q1/24</v>
      </c>
      <c r="I11" s="278">
        <f t="shared" ref="I11:P11" si="2">I2</f>
        <v>2023</v>
      </c>
      <c r="J11" s="67" t="str">
        <f>J2</f>
        <v>Q4/23</v>
      </c>
      <c r="K11" s="278" t="str">
        <f t="shared" si="2"/>
        <v>Q3/23</v>
      </c>
      <c r="L11" s="67" t="str">
        <f t="shared" si="2"/>
        <v>Q2/23</v>
      </c>
      <c r="M11" s="67" t="str">
        <f t="shared" si="2"/>
        <v>Q1/23</v>
      </c>
      <c r="N11" s="278">
        <f t="shared" si="2"/>
        <v>2022</v>
      </c>
      <c r="O11" s="67" t="str">
        <f t="shared" si="2"/>
        <v>Q4/22</v>
      </c>
      <c r="P11" s="73" t="str">
        <f t="shared" si="2"/>
        <v>Q3/22</v>
      </c>
      <c r="Q11" s="73" t="s">
        <v>199</v>
      </c>
      <c r="R11" s="73" t="str">
        <f>R2</f>
        <v>Q1/22</v>
      </c>
      <c r="S11" s="73">
        <f>S2</f>
        <v>2021</v>
      </c>
      <c r="T11" s="73" t="str">
        <f>T2</f>
        <v>Q4/21</v>
      </c>
      <c r="U11" s="73" t="s">
        <v>179</v>
      </c>
      <c r="V11" s="73" t="s">
        <v>178</v>
      </c>
      <c r="W11" s="67" t="str">
        <f>W2</f>
        <v>Q1/21</v>
      </c>
      <c r="X11" s="73">
        <v>2020</v>
      </c>
      <c r="Y11" s="73" t="s">
        <v>168</v>
      </c>
      <c r="Z11" s="73" t="str">
        <f>Z2</f>
        <v>Q3/20</v>
      </c>
      <c r="AA11" s="73" t="str">
        <f>AA2</f>
        <v>Q2/20</v>
      </c>
      <c r="AB11" s="73" t="str">
        <f>AB2</f>
        <v>Q1/20</v>
      </c>
    </row>
    <row r="12" spans="1:28" s="486" customFormat="1" ht="13.5" thickTop="1" thickBot="1" x14ac:dyDescent="0.3">
      <c r="A12" s="770">
        <v>12.5</v>
      </c>
      <c r="B12" s="771">
        <v>14.64</v>
      </c>
      <c r="C12" s="683">
        <v>13.23</v>
      </c>
      <c r="D12" s="684" t="s">
        <v>192</v>
      </c>
      <c r="E12" s="770">
        <v>55.18</v>
      </c>
      <c r="F12" s="772">
        <v>12.99</v>
      </c>
      <c r="G12" s="772">
        <v>14.32</v>
      </c>
      <c r="H12" s="772">
        <v>13.23</v>
      </c>
      <c r="I12" s="772">
        <v>57.06</v>
      </c>
      <c r="J12" s="673">
        <v>16.29</v>
      </c>
      <c r="K12" s="673">
        <v>12.22</v>
      </c>
      <c r="L12" s="673">
        <v>14.57</v>
      </c>
      <c r="M12" s="673">
        <v>13.98</v>
      </c>
      <c r="N12" s="772">
        <v>58.01</v>
      </c>
      <c r="O12" s="673">
        <v>14.89</v>
      </c>
      <c r="P12" s="673">
        <v>13.62</v>
      </c>
      <c r="Q12" s="673">
        <v>16.29</v>
      </c>
      <c r="R12" s="673">
        <v>13.21</v>
      </c>
      <c r="S12" s="673">
        <v>144.53</v>
      </c>
      <c r="T12" s="673">
        <v>15.19</v>
      </c>
      <c r="U12" s="673">
        <v>12.95</v>
      </c>
      <c r="V12" s="673">
        <v>36.33</v>
      </c>
      <c r="W12" s="673">
        <v>80.06</v>
      </c>
      <c r="X12" s="673">
        <v>309.87</v>
      </c>
      <c r="Y12" s="673">
        <v>69.39</v>
      </c>
      <c r="Z12" s="673">
        <v>90.57</v>
      </c>
      <c r="AA12" s="673">
        <v>72.33</v>
      </c>
      <c r="AB12" s="673">
        <v>77.58</v>
      </c>
    </row>
    <row r="13" spans="1:28" s="486" customFormat="1" ht="13" thickBot="1" x14ac:dyDescent="0.3">
      <c r="A13" s="694">
        <v>5658.47</v>
      </c>
      <c r="B13" s="716">
        <v>6247.09</v>
      </c>
      <c r="C13" s="685">
        <v>6111.87</v>
      </c>
      <c r="D13" s="686" t="s">
        <v>193</v>
      </c>
      <c r="E13" s="694">
        <v>26691.86</v>
      </c>
      <c r="F13" s="695">
        <v>7104.09</v>
      </c>
      <c r="G13" s="695">
        <v>7228.81</v>
      </c>
      <c r="H13" s="695">
        <v>6111.87</v>
      </c>
      <c r="I13" s="695">
        <v>26877.7</v>
      </c>
      <c r="J13" s="595">
        <v>7320.65</v>
      </c>
      <c r="K13" s="595">
        <v>7687.35</v>
      </c>
      <c r="L13" s="595">
        <v>5867.1</v>
      </c>
      <c r="M13" s="595">
        <v>6002.6</v>
      </c>
      <c r="N13" s="695">
        <v>31281.79</v>
      </c>
      <c r="O13" s="595">
        <v>8004.59</v>
      </c>
      <c r="P13" s="595">
        <v>9103.68</v>
      </c>
      <c r="Q13" s="595">
        <v>8321.98</v>
      </c>
      <c r="R13" s="595">
        <v>5851.54</v>
      </c>
      <c r="S13" s="595">
        <v>19215.93</v>
      </c>
      <c r="T13" s="595">
        <v>5658.29</v>
      </c>
      <c r="U13" s="595">
        <v>5728.2</v>
      </c>
      <c r="V13" s="595">
        <v>4299.3999999999996</v>
      </c>
      <c r="W13" s="595">
        <v>3530.04</v>
      </c>
      <c r="X13" s="595">
        <v>13564.84</v>
      </c>
      <c r="Y13" s="595">
        <v>3295.64</v>
      </c>
      <c r="Z13" s="595">
        <v>3717.72</v>
      </c>
      <c r="AA13" s="595">
        <v>2698.29</v>
      </c>
      <c r="AB13" s="595">
        <v>3853.19</v>
      </c>
    </row>
    <row r="14" spans="1:28" s="486" customFormat="1" ht="13" thickBot="1" x14ac:dyDescent="0.3">
      <c r="A14" s="694">
        <v>3272.41</v>
      </c>
      <c r="B14" s="716">
        <v>2805.19</v>
      </c>
      <c r="C14" s="685">
        <v>2409.13</v>
      </c>
      <c r="D14" s="686" t="s">
        <v>194</v>
      </c>
      <c r="E14" s="694">
        <v>8974.89</v>
      </c>
      <c r="F14" s="695">
        <v>2309.87</v>
      </c>
      <c r="G14" s="695">
        <v>1450.7</v>
      </c>
      <c r="H14" s="695">
        <v>2409.13</v>
      </c>
      <c r="I14" s="695">
        <v>11833.52</v>
      </c>
      <c r="J14" s="595">
        <v>2933.77</v>
      </c>
      <c r="K14" s="595">
        <v>2953.24</v>
      </c>
      <c r="L14" s="595">
        <v>2499.9499999999998</v>
      </c>
      <c r="M14" s="595">
        <v>3446.56</v>
      </c>
      <c r="N14" s="695">
        <v>29968.57</v>
      </c>
      <c r="O14" s="595">
        <v>9068.61</v>
      </c>
      <c r="P14" s="595">
        <v>9540.3700000000008</v>
      </c>
      <c r="Q14" s="595">
        <v>5334.57</v>
      </c>
      <c r="R14" s="595">
        <v>6025.02</v>
      </c>
      <c r="S14" s="595">
        <v>6615.93</v>
      </c>
      <c r="T14" s="595">
        <v>3283.65</v>
      </c>
      <c r="U14" s="595">
        <v>1168.6099999999999</v>
      </c>
      <c r="V14" s="595">
        <v>920.76</v>
      </c>
      <c r="W14" s="595">
        <v>1242.9100000000001</v>
      </c>
      <c r="X14" s="595">
        <v>5811.86</v>
      </c>
      <c r="Y14" s="595">
        <v>1222.79</v>
      </c>
      <c r="Z14" s="595">
        <v>1236.31</v>
      </c>
      <c r="AA14" s="595">
        <v>1205.18</v>
      </c>
      <c r="AB14" s="595">
        <v>2147.58</v>
      </c>
    </row>
    <row r="15" spans="1:28" s="486" customFormat="1" ht="13" thickBot="1" x14ac:dyDescent="0.3">
      <c r="A15" s="615">
        <v>9.92</v>
      </c>
      <c r="B15" s="617">
        <v>12.82</v>
      </c>
      <c r="C15" s="687">
        <v>9.77</v>
      </c>
      <c r="D15" s="688" t="s">
        <v>44</v>
      </c>
      <c r="E15" s="615">
        <v>42.76</v>
      </c>
      <c r="F15" s="616">
        <v>10.24</v>
      </c>
      <c r="G15" s="616">
        <v>9.93</v>
      </c>
      <c r="H15" s="616">
        <v>9.77</v>
      </c>
      <c r="I15" s="616">
        <v>39.630000000000003</v>
      </c>
      <c r="J15" s="617">
        <v>11.42</v>
      </c>
      <c r="K15" s="617">
        <v>9.07</v>
      </c>
      <c r="L15" s="617">
        <v>9.69</v>
      </c>
      <c r="M15" s="617">
        <v>9.4499999999999993</v>
      </c>
      <c r="N15" s="616">
        <v>36.07</v>
      </c>
      <c r="O15" s="617">
        <v>8.39</v>
      </c>
      <c r="P15" s="617">
        <v>9.64</v>
      </c>
      <c r="Q15" s="617">
        <v>9.6999999999999993</v>
      </c>
      <c r="R15" s="617">
        <v>8.34</v>
      </c>
      <c r="S15" s="617">
        <v>34.74</v>
      </c>
      <c r="T15" s="617">
        <v>8.2100000000000009</v>
      </c>
      <c r="U15" s="617">
        <v>10.51</v>
      </c>
      <c r="V15" s="617">
        <v>7.95</v>
      </c>
      <c r="W15" s="617">
        <v>8.07</v>
      </c>
      <c r="X15" s="617">
        <v>30.41</v>
      </c>
      <c r="Y15" s="617">
        <v>7.03</v>
      </c>
      <c r="Z15" s="617">
        <v>8.34</v>
      </c>
      <c r="AA15" s="617">
        <v>7.74</v>
      </c>
      <c r="AB15" s="617">
        <v>7.3</v>
      </c>
    </row>
    <row r="16" spans="1:28" s="486" customFormat="1" ht="13" thickBot="1" x14ac:dyDescent="0.3">
      <c r="A16" s="679">
        <v>8953.2999999999993</v>
      </c>
      <c r="B16" s="610">
        <v>9079.74</v>
      </c>
      <c r="C16" s="689">
        <v>8544</v>
      </c>
      <c r="D16" s="690" t="s">
        <v>45</v>
      </c>
      <c r="E16" s="679">
        <v>35764.69</v>
      </c>
      <c r="F16" s="680">
        <v>9437.19</v>
      </c>
      <c r="G16" s="680">
        <v>8703.76</v>
      </c>
      <c r="H16" s="680">
        <v>8544</v>
      </c>
      <c r="I16" s="680">
        <v>38807.910000000003</v>
      </c>
      <c r="J16" s="610">
        <v>10282.129999999999</v>
      </c>
      <c r="K16" s="610">
        <v>10661.88</v>
      </c>
      <c r="L16" s="610">
        <v>8391.31</v>
      </c>
      <c r="M16" s="610">
        <v>9472.59</v>
      </c>
      <c r="N16" s="680">
        <v>61344.44</v>
      </c>
      <c r="O16" s="610">
        <v>17096.48</v>
      </c>
      <c r="P16" s="610">
        <v>18667.310000000001</v>
      </c>
      <c r="Q16" s="610">
        <v>13682.54</v>
      </c>
      <c r="R16" s="610">
        <v>11898.11</v>
      </c>
      <c r="S16" s="610">
        <f>SUM(S12:S15)</f>
        <v>26011.13</v>
      </c>
      <c r="T16" s="610">
        <v>8965.34</v>
      </c>
      <c r="U16" s="610">
        <f t="shared" ref="U16:AB16" si="3">SUM(U12:U15)</f>
        <v>6920.2699999999995</v>
      </c>
      <c r="V16" s="610">
        <f t="shared" si="3"/>
        <v>5264.44</v>
      </c>
      <c r="W16" s="610">
        <f t="shared" si="3"/>
        <v>4861.08</v>
      </c>
      <c r="X16" s="610">
        <f t="shared" si="3"/>
        <v>19716.98</v>
      </c>
      <c r="Y16" s="610">
        <f t="shared" si="3"/>
        <v>4594.8499999999995</v>
      </c>
      <c r="Z16" s="610">
        <f t="shared" si="3"/>
        <v>5052.9400000000005</v>
      </c>
      <c r="AA16" s="610">
        <f t="shared" si="3"/>
        <v>3983.54</v>
      </c>
      <c r="AB16" s="610">
        <f t="shared" si="3"/>
        <v>6085.6500000000005</v>
      </c>
    </row>
    <row r="17" spans="1:28" ht="13.5" thickTop="1" x14ac:dyDescent="0.3">
      <c r="A17" s="167"/>
      <c r="B17" s="167"/>
      <c r="C17" s="282"/>
      <c r="D17" s="15"/>
      <c r="E17" s="167"/>
      <c r="F17" s="281"/>
      <c r="G17" s="282"/>
      <c r="H17" s="282"/>
      <c r="I17" s="281"/>
      <c r="J17" s="120"/>
      <c r="K17" s="281"/>
      <c r="L17" s="281"/>
      <c r="M17" s="281"/>
      <c r="N17" s="281"/>
      <c r="O17" s="167"/>
      <c r="P17" s="15"/>
      <c r="Q17" s="15"/>
      <c r="R17" s="15"/>
      <c r="S17" s="15"/>
      <c r="T17" s="15"/>
      <c r="U17" s="15"/>
      <c r="V17" s="15"/>
      <c r="W17" s="120"/>
      <c r="X17" s="15"/>
      <c r="Y17" s="15"/>
      <c r="Z17" s="15"/>
      <c r="AA17" s="15"/>
      <c r="AB17" s="15"/>
    </row>
    <row r="18" spans="1:28" x14ac:dyDescent="0.25">
      <c r="A18" s="120"/>
      <c r="B18" s="120"/>
      <c r="C18" s="282"/>
      <c r="D18" s="15"/>
      <c r="E18" s="120"/>
      <c r="F18" s="282"/>
      <c r="G18" s="282"/>
      <c r="H18" s="282"/>
      <c r="I18" s="282"/>
      <c r="J18" s="120"/>
      <c r="K18" s="282"/>
      <c r="L18" s="282"/>
      <c r="M18" s="282"/>
      <c r="N18" s="282"/>
      <c r="O18" s="120"/>
      <c r="P18" s="15"/>
      <c r="Q18" s="15"/>
      <c r="R18" s="15"/>
      <c r="S18" s="15"/>
      <c r="T18" s="15"/>
      <c r="U18" s="15"/>
      <c r="V18" s="15"/>
      <c r="W18" s="15"/>
      <c r="X18" s="15"/>
      <c r="Y18" s="15"/>
      <c r="Z18" s="15"/>
      <c r="AA18" s="15"/>
      <c r="AB18" s="15"/>
    </row>
    <row r="19" spans="1:28" ht="13" x14ac:dyDescent="0.3">
      <c r="A19" s="121" t="s">
        <v>150</v>
      </c>
      <c r="B19" s="121"/>
      <c r="C19" s="282"/>
      <c r="D19" s="15"/>
      <c r="E19" s="121"/>
      <c r="F19" s="283"/>
      <c r="G19" s="282"/>
      <c r="H19" s="282"/>
      <c r="I19" s="283"/>
      <c r="J19" s="120"/>
      <c r="K19" s="283"/>
      <c r="L19" s="283"/>
      <c r="M19" s="283"/>
      <c r="N19" s="283"/>
      <c r="O19" s="121"/>
      <c r="P19" s="15"/>
      <c r="Q19" s="15"/>
      <c r="R19" s="15"/>
      <c r="S19" s="15"/>
      <c r="T19" s="15"/>
      <c r="U19" s="15"/>
      <c r="V19" s="15"/>
      <c r="W19" s="15"/>
      <c r="X19" s="15"/>
      <c r="Y19" s="15"/>
      <c r="Z19" s="15"/>
      <c r="AA19" s="15"/>
      <c r="AB19" s="15"/>
    </row>
    <row r="20" spans="1:28" ht="13" thickBot="1" x14ac:dyDescent="0.3">
      <c r="A20" s="102" t="str">
        <f>A2</f>
        <v>Q1/25</v>
      </c>
      <c r="B20" s="67" t="str">
        <f>B2</f>
        <v>Q4/24</v>
      </c>
      <c r="C20" s="280" t="str">
        <f>C2</f>
        <v>Q1/24</v>
      </c>
      <c r="D20" s="144" t="s">
        <v>1</v>
      </c>
      <c r="E20" s="12">
        <f t="shared" ref="E20:F20" si="4">E2</f>
        <v>2024</v>
      </c>
      <c r="F20" s="278" t="str">
        <f t="shared" si="4"/>
        <v>Q3/24</v>
      </c>
      <c r="G20" s="280" t="str">
        <f>G2</f>
        <v>Q2/24</v>
      </c>
      <c r="H20" s="280" t="str">
        <f>H2</f>
        <v>Q1/24</v>
      </c>
      <c r="I20" s="278">
        <f t="shared" ref="I20:P20" si="5">I2</f>
        <v>2023</v>
      </c>
      <c r="J20" s="67" t="str">
        <f>J2</f>
        <v>Q4/23</v>
      </c>
      <c r="K20" s="278" t="str">
        <f t="shared" si="5"/>
        <v>Q3/23</v>
      </c>
      <c r="L20" s="67" t="str">
        <f t="shared" si="5"/>
        <v>Q2/23</v>
      </c>
      <c r="M20" s="67" t="str">
        <f t="shared" si="5"/>
        <v>Q1/23</v>
      </c>
      <c r="N20" s="278">
        <f t="shared" si="5"/>
        <v>2022</v>
      </c>
      <c r="O20" s="67" t="str">
        <f t="shared" si="5"/>
        <v>Q4/22</v>
      </c>
      <c r="P20" s="73" t="str">
        <f t="shared" si="5"/>
        <v>Q3/22</v>
      </c>
      <c r="Q20" s="73" t="s">
        <v>199</v>
      </c>
      <c r="R20" s="73" t="str">
        <f>R2</f>
        <v>Q1/22</v>
      </c>
      <c r="S20" s="73">
        <f>S2</f>
        <v>2021</v>
      </c>
      <c r="T20" s="73" t="str">
        <f>T2</f>
        <v>Q4/21</v>
      </c>
      <c r="U20" s="73" t="s">
        <v>179</v>
      </c>
      <c r="V20" s="73" t="s">
        <v>178</v>
      </c>
      <c r="W20" s="67" t="str">
        <f>W2</f>
        <v>Q1/21</v>
      </c>
      <c r="X20" s="73">
        <v>2020</v>
      </c>
      <c r="Y20" s="73" t="s">
        <v>168</v>
      </c>
      <c r="Z20" s="73" t="str">
        <f>Z2</f>
        <v>Q3/20</v>
      </c>
      <c r="AA20" s="73" t="str">
        <f>AA2</f>
        <v>Q2/20</v>
      </c>
      <c r="AB20" s="73" t="str">
        <f>AB2</f>
        <v>Q1/20</v>
      </c>
    </row>
    <row r="21" spans="1:28" s="675" customFormat="1" ht="13.5" thickTop="1" thickBot="1" x14ac:dyDescent="0.3">
      <c r="A21" s="593">
        <v>2827.41</v>
      </c>
      <c r="B21" s="595">
        <v>2652.32</v>
      </c>
      <c r="C21" s="594">
        <v>2630.16</v>
      </c>
      <c r="D21" s="674" t="s">
        <v>192</v>
      </c>
      <c r="E21" s="593">
        <v>10550.41</v>
      </c>
      <c r="F21" s="594">
        <v>2632.05</v>
      </c>
      <c r="G21" s="594">
        <v>2635.88</v>
      </c>
      <c r="H21" s="594">
        <v>2630.16</v>
      </c>
      <c r="I21" s="594">
        <v>12385.5</v>
      </c>
      <c r="J21" s="673">
        <v>2912.13</v>
      </c>
      <c r="K21" s="673">
        <v>3197.02</v>
      </c>
      <c r="L21" s="673">
        <v>3127.83</v>
      </c>
      <c r="M21" s="673">
        <v>3148.52</v>
      </c>
      <c r="N21" s="594">
        <v>16270.27</v>
      </c>
      <c r="O21" s="673">
        <v>3526.41</v>
      </c>
      <c r="P21" s="673">
        <v>3967.27</v>
      </c>
      <c r="Q21" s="673">
        <v>4591.34</v>
      </c>
      <c r="R21" s="673">
        <v>4185.25</v>
      </c>
      <c r="S21" s="673">
        <v>9227.2900000000009</v>
      </c>
      <c r="T21" s="673">
        <v>3128.72</v>
      </c>
      <c r="U21" s="673">
        <v>2181.4899999999998</v>
      </c>
      <c r="V21" s="673">
        <v>2065.4699999999998</v>
      </c>
      <c r="W21" s="673">
        <v>1851.61</v>
      </c>
      <c r="X21" s="673">
        <v>6161.92</v>
      </c>
      <c r="Y21" s="673">
        <v>1515.07</v>
      </c>
      <c r="Z21" s="673">
        <v>1405.2</v>
      </c>
      <c r="AA21" s="673">
        <v>1324.82</v>
      </c>
      <c r="AB21" s="673">
        <v>1916.83</v>
      </c>
    </row>
    <row r="22" spans="1:28" s="675" customFormat="1" ht="13" thickBot="1" x14ac:dyDescent="0.3">
      <c r="A22" s="593">
        <v>5690.83</v>
      </c>
      <c r="B22" s="595">
        <v>6263.94</v>
      </c>
      <c r="C22" s="594">
        <v>6130.59</v>
      </c>
      <c r="D22" s="676" t="s">
        <v>193</v>
      </c>
      <c r="E22" s="593">
        <v>26755.83</v>
      </c>
      <c r="F22" s="594">
        <v>7119.4</v>
      </c>
      <c r="G22" s="594">
        <v>7241.9</v>
      </c>
      <c r="H22" s="594">
        <v>6130.59</v>
      </c>
      <c r="I22" s="594">
        <v>26938.65</v>
      </c>
      <c r="J22" s="595">
        <v>7337.25</v>
      </c>
      <c r="K22" s="595">
        <v>7701.88</v>
      </c>
      <c r="L22" s="595">
        <v>5880.02</v>
      </c>
      <c r="M22" s="595">
        <v>6019.5</v>
      </c>
      <c r="N22" s="594">
        <v>31366.5</v>
      </c>
      <c r="O22" s="595">
        <v>8025.45</v>
      </c>
      <c r="P22" s="595">
        <v>9120.1</v>
      </c>
      <c r="Q22" s="595">
        <v>8347.51</v>
      </c>
      <c r="R22" s="595">
        <v>5873.44</v>
      </c>
      <c r="S22" s="595">
        <v>19263.939999999999</v>
      </c>
      <c r="T22" s="595">
        <v>5669.3</v>
      </c>
      <c r="U22" s="595">
        <v>5740.93</v>
      </c>
      <c r="V22" s="595">
        <v>4311.59</v>
      </c>
      <c r="W22" s="595">
        <v>3542.12</v>
      </c>
      <c r="X22" s="595">
        <v>13656.94</v>
      </c>
      <c r="Y22" s="595">
        <v>3318.43</v>
      </c>
      <c r="Z22" s="595">
        <v>3739.75</v>
      </c>
      <c r="AA22" s="595">
        <v>2719.99</v>
      </c>
      <c r="AB22" s="595">
        <v>3878.77</v>
      </c>
    </row>
    <row r="23" spans="1:28" s="675" customFormat="1" ht="13" thickBot="1" x14ac:dyDescent="0.3">
      <c r="A23" s="593">
        <v>3410.46</v>
      </c>
      <c r="B23" s="595">
        <v>2894.59</v>
      </c>
      <c r="C23" s="594">
        <v>2493.96</v>
      </c>
      <c r="D23" s="676" t="s">
        <v>194</v>
      </c>
      <c r="E23" s="593">
        <v>9264.4</v>
      </c>
      <c r="F23" s="594">
        <v>2367.5</v>
      </c>
      <c r="G23" s="594">
        <v>1508.35</v>
      </c>
      <c r="H23" s="594">
        <v>2493.96</v>
      </c>
      <c r="I23" s="594">
        <v>12182.11</v>
      </c>
      <c r="J23" s="595">
        <v>3030.51</v>
      </c>
      <c r="K23" s="595">
        <v>3015.27</v>
      </c>
      <c r="L23" s="595">
        <v>2588.13</v>
      </c>
      <c r="M23" s="595">
        <v>3548.2</v>
      </c>
      <c r="N23" s="594">
        <v>30406.94</v>
      </c>
      <c r="O23" s="595">
        <v>9150.65</v>
      </c>
      <c r="P23" s="595">
        <v>9617.7199999999993</v>
      </c>
      <c r="Q23" s="595">
        <v>5430.07</v>
      </c>
      <c r="R23" s="595">
        <v>6208.5</v>
      </c>
      <c r="S23" s="595">
        <v>6880.08</v>
      </c>
      <c r="T23" s="595">
        <v>3377.16</v>
      </c>
      <c r="U23" s="595">
        <v>1215.9000000000001</v>
      </c>
      <c r="V23" s="595">
        <v>971.34</v>
      </c>
      <c r="W23" s="595">
        <v>1315.68</v>
      </c>
      <c r="X23" s="595">
        <v>6068.6</v>
      </c>
      <c r="Y23" s="595">
        <v>1290.46</v>
      </c>
      <c r="Z23" s="595">
        <v>1294.53</v>
      </c>
      <c r="AA23" s="595">
        <v>1255.5999999999999</v>
      </c>
      <c r="AB23" s="595">
        <v>2228.0100000000002</v>
      </c>
    </row>
    <row r="24" spans="1:28" s="675" customFormat="1" ht="13" thickBot="1" x14ac:dyDescent="0.3">
      <c r="A24" s="615">
        <v>73.67</v>
      </c>
      <c r="B24" s="617">
        <v>73.77</v>
      </c>
      <c r="C24" s="616">
        <v>61.79</v>
      </c>
      <c r="D24" s="678" t="s">
        <v>44</v>
      </c>
      <c r="E24" s="615">
        <v>264.07</v>
      </c>
      <c r="F24" s="616">
        <v>61.92</v>
      </c>
      <c r="G24" s="616">
        <v>66.59</v>
      </c>
      <c r="H24" s="616">
        <v>61.79</v>
      </c>
      <c r="I24" s="616">
        <v>229.16</v>
      </c>
      <c r="J24" s="617">
        <v>69.38</v>
      </c>
      <c r="K24" s="617">
        <v>56.51</v>
      </c>
      <c r="L24" s="617">
        <v>53.84</v>
      </c>
      <c r="M24" s="617">
        <v>49.43</v>
      </c>
      <c r="N24" s="616">
        <v>211.08</v>
      </c>
      <c r="O24" s="617">
        <v>51.46</v>
      </c>
      <c r="P24" s="617">
        <v>58.14</v>
      </c>
      <c r="Q24" s="617">
        <v>50.59</v>
      </c>
      <c r="R24" s="617">
        <v>50.89</v>
      </c>
      <c r="S24" s="617">
        <v>204.48</v>
      </c>
      <c r="T24" s="617">
        <v>51.01</v>
      </c>
      <c r="U24" s="617">
        <v>52.04</v>
      </c>
      <c r="V24" s="617">
        <v>50.06</v>
      </c>
      <c r="W24" s="617">
        <v>51.37</v>
      </c>
      <c r="X24" s="617">
        <v>227.93</v>
      </c>
      <c r="Y24" s="617">
        <v>57.76</v>
      </c>
      <c r="Z24" s="617">
        <v>55.48</v>
      </c>
      <c r="AA24" s="617">
        <v>55.53</v>
      </c>
      <c r="AB24" s="617">
        <v>59.16</v>
      </c>
    </row>
    <row r="25" spans="1:28" s="675" customFormat="1" ht="14" thickBot="1" x14ac:dyDescent="0.3">
      <c r="A25" s="679">
        <v>12002.37</v>
      </c>
      <c r="B25" s="610">
        <v>11884.62</v>
      </c>
      <c r="C25" s="680">
        <v>11316.5</v>
      </c>
      <c r="D25" s="691" t="s">
        <v>197</v>
      </c>
      <c r="E25" s="679">
        <v>46834.71</v>
      </c>
      <c r="F25" s="680">
        <v>12180.87</v>
      </c>
      <c r="G25" s="680">
        <v>11452.72</v>
      </c>
      <c r="H25" s="680">
        <v>11316.5</v>
      </c>
      <c r="I25" s="680">
        <v>51735.42</v>
      </c>
      <c r="J25" s="610">
        <v>13349.27</v>
      </c>
      <c r="K25" s="610">
        <v>13970.68</v>
      </c>
      <c r="L25" s="610">
        <v>11649.82</v>
      </c>
      <c r="M25" s="610">
        <v>12765.65</v>
      </c>
      <c r="N25" s="680">
        <v>78254.789999999994</v>
      </c>
      <c r="O25" s="610">
        <v>20753.97</v>
      </c>
      <c r="P25" s="610">
        <v>22763.23</v>
      </c>
      <c r="Q25" s="610">
        <v>18419.509999999998</v>
      </c>
      <c r="R25" s="610">
        <v>16318.08</v>
      </c>
      <c r="S25" s="610">
        <f>SUM(S21:S24)</f>
        <v>35575.79</v>
      </c>
      <c r="T25" s="610">
        <v>12226.19</v>
      </c>
      <c r="U25" s="610">
        <f t="shared" ref="U25:AB25" si="6">SUM(U21:U24)</f>
        <v>9190.36</v>
      </c>
      <c r="V25" s="610">
        <f t="shared" si="6"/>
        <v>7398.46</v>
      </c>
      <c r="W25" s="610">
        <f t="shared" si="6"/>
        <v>6760.78</v>
      </c>
      <c r="X25" s="610">
        <f t="shared" si="6"/>
        <v>26115.39</v>
      </c>
      <c r="Y25" s="610">
        <f t="shared" si="6"/>
        <v>6181.72</v>
      </c>
      <c r="Z25" s="610">
        <f t="shared" si="6"/>
        <v>6494.9599999999991</v>
      </c>
      <c r="AA25" s="610">
        <f t="shared" si="6"/>
        <v>5355.94</v>
      </c>
      <c r="AB25" s="610">
        <f t="shared" si="6"/>
        <v>8082.77</v>
      </c>
    </row>
    <row r="26" spans="1:28" ht="14.5" thickTop="1" x14ac:dyDescent="0.3">
      <c r="A26" s="167" t="s">
        <v>229</v>
      </c>
      <c r="C26" s="4"/>
      <c r="Y26" s="11"/>
      <c r="Z26" s="11"/>
      <c r="AA26" s="11"/>
      <c r="AB26" s="11"/>
    </row>
    <row r="27" spans="1:28" x14ac:dyDescent="0.25">
      <c r="A27" s="4"/>
      <c r="C27" s="4"/>
      <c r="Y27" s="11"/>
      <c r="Z27" s="11"/>
      <c r="AA27" s="11"/>
      <c r="AB27" s="11"/>
    </row>
    <row r="28" spans="1:28" s="4" customFormat="1" x14ac:dyDescent="0.25">
      <c r="B28" s="24"/>
      <c r="F28" s="24"/>
      <c r="G28" s="24"/>
    </row>
    <row r="29" spans="1:28" s="4" customFormat="1" x14ac:dyDescent="0.25">
      <c r="B29" s="24"/>
      <c r="F29" s="24"/>
      <c r="G29" s="24"/>
      <c r="M29" s="120"/>
      <c r="N29" s="120"/>
      <c r="O29" s="120"/>
      <c r="P29" s="120"/>
      <c r="Q29" s="120"/>
      <c r="R29" s="120"/>
      <c r="S29" s="120"/>
      <c r="T29" s="120"/>
      <c r="U29" s="120"/>
    </row>
    <row r="30" spans="1:28" ht="14" thickBot="1" x14ac:dyDescent="0.3">
      <c r="D30" s="78" t="s">
        <v>121</v>
      </c>
      <c r="E30" s="253">
        <v>45747</v>
      </c>
      <c r="F30" s="131">
        <v>45657</v>
      </c>
      <c r="G30" s="131">
        <v>45565</v>
      </c>
      <c r="H30" s="479">
        <v>45473</v>
      </c>
      <c r="I30" s="479">
        <v>45382</v>
      </c>
      <c r="J30" s="479">
        <v>45291</v>
      </c>
      <c r="K30" s="131">
        <v>45199</v>
      </c>
      <c r="L30" s="131">
        <v>45107</v>
      </c>
      <c r="M30" s="131">
        <v>45016</v>
      </c>
      <c r="N30" s="131">
        <v>44926</v>
      </c>
      <c r="O30" s="131">
        <v>44834</v>
      </c>
      <c r="P30" s="131">
        <v>44742</v>
      </c>
      <c r="Q30" s="131">
        <v>44651</v>
      </c>
      <c r="R30" s="131">
        <v>44561</v>
      </c>
      <c r="S30" s="131">
        <v>44469</v>
      </c>
      <c r="T30" s="131">
        <v>44377</v>
      </c>
      <c r="U30" s="131">
        <v>44286</v>
      </c>
      <c r="V30" s="131">
        <v>44196</v>
      </c>
      <c r="W30" s="131">
        <v>44104</v>
      </c>
      <c r="X30" s="131">
        <v>44012</v>
      </c>
      <c r="Y30" s="131">
        <v>43921</v>
      </c>
      <c r="Z30" s="11"/>
      <c r="AA30" s="11"/>
      <c r="AB30" s="11"/>
    </row>
    <row r="31" spans="1:28" ht="13.5" thickTop="1" thickBot="1" x14ac:dyDescent="0.3">
      <c r="D31" s="674" t="s">
        <v>192</v>
      </c>
      <c r="E31" s="692">
        <v>23747.3</v>
      </c>
      <c r="F31" s="715">
        <v>22718.74</v>
      </c>
      <c r="G31" s="715">
        <v>22881.51</v>
      </c>
      <c r="H31" s="693">
        <v>22138.49</v>
      </c>
      <c r="I31" s="693">
        <v>21765.57</v>
      </c>
      <c r="J31" s="693">
        <v>21916.77</v>
      </c>
      <c r="K31" s="674">
        <v>21178.799999999999</v>
      </c>
      <c r="L31" s="674">
        <v>22302.55</v>
      </c>
      <c r="M31" s="674">
        <v>20907.689999999999</v>
      </c>
      <c r="N31" s="674">
        <v>20189.900000000001</v>
      </c>
      <c r="O31" s="673">
        <v>20470.39</v>
      </c>
      <c r="P31" s="673">
        <v>20508.91</v>
      </c>
      <c r="Q31" s="673">
        <v>20757.47</v>
      </c>
      <c r="R31" s="673">
        <v>21241.65</v>
      </c>
      <c r="S31" s="673">
        <v>21936.92</v>
      </c>
      <c r="T31" s="673">
        <v>22459.99</v>
      </c>
      <c r="U31" s="673">
        <v>22588.3</v>
      </c>
      <c r="V31" s="673">
        <v>22906.69</v>
      </c>
      <c r="W31" s="673">
        <v>22761.96</v>
      </c>
      <c r="X31" s="673">
        <v>23629.85</v>
      </c>
      <c r="Y31" s="673">
        <v>23416.59</v>
      </c>
      <c r="Z31" s="11"/>
      <c r="AA31" s="11"/>
      <c r="AB31" s="11"/>
    </row>
    <row r="32" spans="1:28" ht="13" thickBot="1" x14ac:dyDescent="0.3">
      <c r="D32" s="676" t="s">
        <v>193</v>
      </c>
      <c r="E32" s="694">
        <v>7910.63</v>
      </c>
      <c r="F32" s="716">
        <v>7849.19</v>
      </c>
      <c r="G32" s="716">
        <v>7405.53</v>
      </c>
      <c r="H32" s="695">
        <v>7316.13</v>
      </c>
      <c r="I32" s="695">
        <v>7058.78</v>
      </c>
      <c r="J32" s="695">
        <v>7102.72</v>
      </c>
      <c r="K32" s="696">
        <v>6888.28</v>
      </c>
      <c r="L32" s="696">
        <v>6675.46</v>
      </c>
      <c r="M32" s="696">
        <v>6071.66</v>
      </c>
      <c r="N32" s="696">
        <v>5854.07</v>
      </c>
      <c r="O32" s="595">
        <v>5689.67</v>
      </c>
      <c r="P32" s="595">
        <v>5662.67</v>
      </c>
      <c r="Q32" s="595">
        <v>5707.44</v>
      </c>
      <c r="R32" s="595">
        <v>5779.64</v>
      </c>
      <c r="S32" s="595">
        <v>5537.7</v>
      </c>
      <c r="T32" s="595">
        <v>5596.43</v>
      </c>
      <c r="U32" s="595">
        <v>5656.31</v>
      </c>
      <c r="V32" s="595">
        <v>5785.32</v>
      </c>
      <c r="W32" s="595">
        <v>5790.73</v>
      </c>
      <c r="X32" s="595">
        <v>5784.82</v>
      </c>
      <c r="Y32" s="595">
        <v>5847.4</v>
      </c>
      <c r="Z32" s="11"/>
      <c r="AA32" s="11"/>
      <c r="AB32" s="11"/>
    </row>
    <row r="33" spans="1:28" ht="13" thickBot="1" x14ac:dyDescent="0.3">
      <c r="D33" s="676" t="s">
        <v>194</v>
      </c>
      <c r="E33" s="694">
        <v>1929.74</v>
      </c>
      <c r="F33" s="716">
        <v>1924.62</v>
      </c>
      <c r="G33" s="716">
        <v>1944.34</v>
      </c>
      <c r="H33" s="695">
        <v>1326.69</v>
      </c>
      <c r="I33" s="695">
        <v>1262.26</v>
      </c>
      <c r="J33" s="695">
        <v>1270.3699999999999</v>
      </c>
      <c r="K33" s="696">
        <v>1304.97</v>
      </c>
      <c r="L33" s="696">
        <v>1324.16</v>
      </c>
      <c r="M33" s="696">
        <v>1306.3699999999999</v>
      </c>
      <c r="N33" s="696">
        <v>1317.28</v>
      </c>
      <c r="O33" s="595">
        <v>1344.32</v>
      </c>
      <c r="P33" s="595">
        <v>1376.15</v>
      </c>
      <c r="Q33" s="595">
        <v>1368.41</v>
      </c>
      <c r="R33" s="595">
        <v>1347.86</v>
      </c>
      <c r="S33" s="595">
        <v>1380.77</v>
      </c>
      <c r="T33" s="595">
        <v>1431.37</v>
      </c>
      <c r="U33" s="595">
        <v>1453.21</v>
      </c>
      <c r="V33" s="595">
        <v>1486.81</v>
      </c>
      <c r="W33" s="595">
        <v>1516.77</v>
      </c>
      <c r="X33" s="595">
        <v>1026.8399999999999</v>
      </c>
      <c r="Y33" s="595">
        <v>1046.31</v>
      </c>
      <c r="Z33" s="11"/>
      <c r="AA33" s="11"/>
      <c r="AB33" s="11"/>
    </row>
    <row r="34" spans="1:28" ht="13" thickBot="1" x14ac:dyDescent="0.3">
      <c r="D34" s="697" t="s">
        <v>44</v>
      </c>
      <c r="E34" s="698">
        <v>447.21</v>
      </c>
      <c r="F34" s="717">
        <v>451.16</v>
      </c>
      <c r="G34" s="717">
        <v>477.88</v>
      </c>
      <c r="H34" s="699">
        <v>477.3</v>
      </c>
      <c r="I34" s="699">
        <v>472.17</v>
      </c>
      <c r="J34" s="699">
        <v>465.08</v>
      </c>
      <c r="K34" s="697">
        <v>426.39</v>
      </c>
      <c r="L34" s="697">
        <v>407.1</v>
      </c>
      <c r="M34" s="697">
        <v>402.48</v>
      </c>
      <c r="N34" s="697">
        <v>405.49</v>
      </c>
      <c r="O34" s="617">
        <v>377.53</v>
      </c>
      <c r="P34" s="617">
        <v>377.3</v>
      </c>
      <c r="Q34" s="617">
        <v>379.23</v>
      </c>
      <c r="R34" s="617">
        <v>384.44</v>
      </c>
      <c r="S34" s="617">
        <v>387.64</v>
      </c>
      <c r="T34" s="617">
        <v>376.16</v>
      </c>
      <c r="U34" s="617">
        <v>385.11</v>
      </c>
      <c r="V34" s="617">
        <v>434.89</v>
      </c>
      <c r="W34" s="617">
        <v>436.71</v>
      </c>
      <c r="X34" s="617">
        <v>448.42</v>
      </c>
      <c r="Y34" s="617">
        <v>458.81</v>
      </c>
      <c r="Z34" s="11"/>
      <c r="AA34" s="11"/>
      <c r="AB34" s="11"/>
    </row>
    <row r="35" spans="1:28" ht="13" thickBot="1" x14ac:dyDescent="0.3">
      <c r="D35" s="691" t="s">
        <v>45</v>
      </c>
      <c r="E35" s="679">
        <v>34034.879999999997</v>
      </c>
      <c r="F35" s="610">
        <v>32943.71</v>
      </c>
      <c r="G35" s="610">
        <v>32709.26</v>
      </c>
      <c r="H35" s="680">
        <v>31258.61</v>
      </c>
      <c r="I35" s="680">
        <v>30558.78</v>
      </c>
      <c r="J35" s="680">
        <v>30754.94</v>
      </c>
      <c r="K35" s="610">
        <v>29798.44</v>
      </c>
      <c r="L35" s="610">
        <v>30709.27</v>
      </c>
      <c r="M35" s="610">
        <v>28688.2</v>
      </c>
      <c r="N35" s="610">
        <v>27766.74</v>
      </c>
      <c r="O35" s="610">
        <v>27881.91</v>
      </c>
      <c r="P35" s="610">
        <v>27925.03</v>
      </c>
      <c r="Q35" s="610">
        <v>28212.55</v>
      </c>
      <c r="R35" s="610">
        <v>28753.59</v>
      </c>
      <c r="S35" s="610">
        <v>29243.040000000001</v>
      </c>
      <c r="T35" s="610">
        <v>29863.95</v>
      </c>
      <c r="U35" s="610">
        <v>30082.93</v>
      </c>
      <c r="V35" s="610">
        <v>30613.71</v>
      </c>
      <c r="W35" s="610">
        <v>30506.17</v>
      </c>
      <c r="X35" s="610">
        <v>30889.93</v>
      </c>
      <c r="Y35" s="610">
        <v>30769.11</v>
      </c>
      <c r="Z35" s="11"/>
      <c r="AA35" s="11"/>
      <c r="AB35" s="11"/>
    </row>
    <row r="36" spans="1:28" ht="15.5" thickTop="1" x14ac:dyDescent="0.3">
      <c r="D36" s="5" t="s">
        <v>254</v>
      </c>
      <c r="E36" s="5"/>
      <c r="F36" s="239"/>
      <c r="G36" s="239"/>
      <c r="H36" s="5"/>
      <c r="I36" s="5"/>
      <c r="J36" s="5"/>
      <c r="K36" s="5"/>
      <c r="L36" s="5"/>
      <c r="M36" s="5"/>
      <c r="N36" s="5"/>
      <c r="O36" s="5"/>
      <c r="P36" s="5"/>
      <c r="Q36" s="5"/>
      <c r="R36" s="5"/>
      <c r="S36" s="5"/>
      <c r="T36" s="168"/>
      <c r="U36" s="168"/>
      <c r="V36" s="168"/>
      <c r="W36" s="168"/>
      <c r="X36" s="168"/>
      <c r="Y36" s="165"/>
      <c r="Z36" s="165"/>
      <c r="AA36" s="165"/>
      <c r="AB36" s="165"/>
    </row>
    <row r="37" spans="1:28" x14ac:dyDescent="0.25">
      <c r="D37" s="4"/>
      <c r="E37" s="4"/>
      <c r="H37" s="4"/>
      <c r="I37" s="4"/>
      <c r="J37" s="4"/>
      <c r="K37" s="4"/>
      <c r="L37" s="4"/>
      <c r="M37" s="4"/>
      <c r="N37" s="4"/>
      <c r="O37" s="4"/>
      <c r="P37" s="4"/>
      <c r="Q37" s="4"/>
      <c r="R37" s="4"/>
      <c r="S37" s="4"/>
      <c r="T37" s="4"/>
      <c r="U37" s="4"/>
      <c r="V37" s="4"/>
      <c r="W37" s="4"/>
      <c r="X37" s="4"/>
      <c r="Y37" s="4"/>
      <c r="Z37" s="4"/>
      <c r="AA37" s="4"/>
      <c r="AB37" s="4"/>
    </row>
    <row r="38" spans="1:28" x14ac:dyDescent="0.25">
      <c r="Y38" s="11"/>
      <c r="Z38" s="11"/>
      <c r="AA38" s="11"/>
      <c r="AB38" s="11"/>
    </row>
    <row r="39" spans="1:28" x14ac:dyDescent="0.25">
      <c r="Y39" s="11"/>
      <c r="Z39" s="11"/>
      <c r="AA39" s="11"/>
      <c r="AB39" s="11"/>
    </row>
    <row r="40" spans="1:28" x14ac:dyDescent="0.25">
      <c r="A40" s="15"/>
      <c r="Y40" s="11"/>
      <c r="Z40" s="11"/>
      <c r="AA40" s="11"/>
      <c r="AB40" s="179"/>
    </row>
    <row r="41" spans="1:28" x14ac:dyDescent="0.25">
      <c r="Y41" s="11"/>
      <c r="Z41" s="11"/>
      <c r="AA41" s="11"/>
      <c r="AB41" s="179"/>
    </row>
    <row r="42" spans="1:28" x14ac:dyDescent="0.25">
      <c r="Y42" s="11"/>
      <c r="Z42" s="11"/>
      <c r="AA42" s="179"/>
      <c r="AB42" s="179"/>
    </row>
    <row r="43" spans="1:28" x14ac:dyDescent="0.25">
      <c r="Y43" s="11"/>
      <c r="Z43" s="11"/>
      <c r="AA43" s="179"/>
      <c r="AB43" s="179"/>
    </row>
    <row r="44" spans="1:28" x14ac:dyDescent="0.25">
      <c r="Y44" s="11"/>
      <c r="Z44" s="11"/>
      <c r="AA44" s="179"/>
      <c r="AB44" s="179"/>
    </row>
    <row r="45" spans="1:28" x14ac:dyDescent="0.25">
      <c r="Y45" s="179"/>
      <c r="Z45" s="179"/>
      <c r="AA45" s="179"/>
      <c r="AB45" s="179"/>
    </row>
    <row r="46" spans="1:28" x14ac:dyDescent="0.25">
      <c r="Y46" s="179"/>
      <c r="Z46" s="179"/>
      <c r="AA46" s="179"/>
      <c r="AB46" s="179"/>
    </row>
    <row r="47" spans="1:28" x14ac:dyDescent="0.25">
      <c r="Y47" s="179"/>
      <c r="Z47" s="179"/>
      <c r="AA47" s="179"/>
      <c r="AB47" s="179"/>
    </row>
    <row r="48" spans="1:28" x14ac:dyDescent="0.25">
      <c r="Y48" s="179"/>
      <c r="Z48" s="179"/>
      <c r="AA48" s="179"/>
      <c r="AB48" s="179"/>
    </row>
    <row r="49" spans="25:28" x14ac:dyDescent="0.25">
      <c r="Y49" s="179"/>
      <c r="Z49" s="179"/>
      <c r="AA49" s="179"/>
      <c r="AB49" s="179"/>
    </row>
    <row r="50" spans="25:28" x14ac:dyDescent="0.25">
      <c r="Y50" s="179"/>
      <c r="Z50" s="179"/>
      <c r="AA50" s="179"/>
      <c r="AB50" s="179"/>
    </row>
    <row r="51" spans="25:28" x14ac:dyDescent="0.25">
      <c r="Y51" s="179"/>
      <c r="Z51" s="179"/>
      <c r="AA51" s="179"/>
      <c r="AB51" s="179"/>
    </row>
    <row r="52" spans="25:28" x14ac:dyDescent="0.25">
      <c r="Y52" s="179"/>
      <c r="Z52" s="179"/>
      <c r="AA52" s="179"/>
      <c r="AB52" s="179"/>
    </row>
  </sheetData>
  <customSheetViews>
    <customSheetView guid="{48A3D664-27F7-4349-A461-86D50367F56A}" scale="80" fitToPage="1" printArea="1">
      <pane xSplit="5" ySplit="2" topLeftCell="F21" activePane="bottomRight" state="frozen"/>
      <selection pane="bottomRight" activeCell="Q2" sqref="Q2:R2"/>
      <pageMargins left="0.25" right="0" top="0.98425196850393704" bottom="0.234251969" header="0.511811023622047" footer="0.511811023622047"/>
      <pageSetup paperSize="9" scale="95" orientation="landscape" r:id="rId1"/>
      <headerFooter alignWithMargins="0"/>
    </customSheetView>
  </customSheetViews>
  <phoneticPr fontId="3" type="noConversion"/>
  <pageMargins left="0.25" right="0" top="0.98425196850393704" bottom="0.234251969" header="0.511811023622047" footer="0.511811023622047"/>
  <pageSetup paperSize="9" scale="84" orientation="landscape" r:id="rId2"/>
  <headerFooter alignWithMargins="0">
    <oddFooter>&amp;C_x000D_&amp;1#&amp;"Calibri"&amp;10&amp;K000000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D40"/>
  <sheetViews>
    <sheetView showGridLines="0" zoomScale="112" zoomScaleNormal="112" workbookViewId="0">
      <pane xSplit="4" ySplit="3" topLeftCell="E4" activePane="bottomRight" state="frozen"/>
      <selection activeCell="A40" sqref="A40"/>
      <selection pane="topRight" activeCell="A40" sqref="A40"/>
      <selection pane="bottomLeft" activeCell="A40" sqref="A40"/>
      <selection pane="bottomRight"/>
    </sheetView>
  </sheetViews>
  <sheetFormatPr defaultColWidth="9.1796875" defaultRowHeight="12.5" outlineLevelCol="1" x14ac:dyDescent="0.25"/>
  <cols>
    <col min="1" max="1" width="8" style="11" customWidth="1"/>
    <col min="2" max="2" width="7.81640625" style="24" customWidth="1"/>
    <col min="3" max="3" width="10.453125" style="11" customWidth="1"/>
    <col min="4" max="4" width="48" style="11" customWidth="1"/>
    <col min="5" max="5" width="10.453125" style="11" customWidth="1"/>
    <col min="6" max="7" width="9.1796875" style="24" customWidth="1"/>
    <col min="8" max="8" width="7.81640625" style="24" customWidth="1"/>
    <col min="9" max="9" width="9" style="24" customWidth="1"/>
    <col min="10" max="10" width="8.54296875" style="24" customWidth="1"/>
    <col min="11" max="19" width="10.453125" style="11" customWidth="1"/>
    <col min="20" max="27" width="10.453125" style="11" customWidth="1" outlineLevel="1"/>
    <col min="28" max="28" width="9.453125" style="11" customWidth="1" outlineLevel="1"/>
    <col min="29" max="16384" width="9.1796875" style="11"/>
  </cols>
  <sheetData>
    <row r="2" spans="1:30" x14ac:dyDescent="0.25">
      <c r="C2" s="4"/>
      <c r="D2" s="4"/>
      <c r="E2" s="4"/>
      <c r="K2" s="4"/>
      <c r="L2" s="4"/>
      <c r="M2" s="4"/>
      <c r="N2" s="4"/>
      <c r="O2" s="4"/>
      <c r="P2" s="4"/>
      <c r="Q2" s="4"/>
      <c r="R2" s="4"/>
      <c r="S2" s="4"/>
      <c r="T2" s="4"/>
      <c r="U2" s="4"/>
      <c r="V2" s="4"/>
      <c r="W2" s="4"/>
      <c r="X2" s="4"/>
      <c r="Y2" s="4"/>
      <c r="Z2" s="4"/>
      <c r="AA2" s="4"/>
      <c r="AB2" s="4"/>
      <c r="AD2" s="296"/>
    </row>
    <row r="3" spans="1:30" ht="15.75" customHeight="1" thickBot="1" x14ac:dyDescent="0.3">
      <c r="A3" s="105" t="s">
        <v>299</v>
      </c>
      <c r="B3" s="279" t="s">
        <v>290</v>
      </c>
      <c r="C3" s="279" t="s">
        <v>243</v>
      </c>
      <c r="D3" s="292" t="s">
        <v>58</v>
      </c>
      <c r="E3" s="105">
        <v>2024</v>
      </c>
      <c r="F3" s="279" t="s">
        <v>265</v>
      </c>
      <c r="G3" s="279" t="s">
        <v>261</v>
      </c>
      <c r="H3" s="279" t="s">
        <v>243</v>
      </c>
      <c r="I3" s="279">
        <v>2023</v>
      </c>
      <c r="J3" s="279" t="s">
        <v>239</v>
      </c>
      <c r="K3" s="279" t="s">
        <v>235</v>
      </c>
      <c r="L3" s="279" t="s">
        <v>218</v>
      </c>
      <c r="M3" s="279" t="s">
        <v>216</v>
      </c>
      <c r="N3" s="279">
        <v>2022</v>
      </c>
      <c r="O3" s="254" t="s">
        <v>207</v>
      </c>
      <c r="P3" s="254" t="s">
        <v>206</v>
      </c>
      <c r="Q3" s="254" t="s">
        <v>199</v>
      </c>
      <c r="R3" s="254" t="s">
        <v>185</v>
      </c>
      <c r="S3" s="254">
        <v>2021</v>
      </c>
      <c r="T3" s="254" t="str">
        <f>'Segments sales &amp; Assets'!T2</f>
        <v>Q4/21</v>
      </c>
      <c r="U3" s="254" t="s">
        <v>179</v>
      </c>
      <c r="V3" s="254" t="s">
        <v>178</v>
      </c>
      <c r="W3" s="254" t="s">
        <v>173</v>
      </c>
      <c r="X3" s="254">
        <v>2020</v>
      </c>
      <c r="Y3" s="20" t="s">
        <v>168</v>
      </c>
      <c r="Z3" s="20" t="s">
        <v>165</v>
      </c>
      <c r="AA3" s="20" t="s">
        <v>164</v>
      </c>
      <c r="AB3" s="20" t="s">
        <v>152</v>
      </c>
    </row>
    <row r="4" spans="1:30" ht="14" thickTop="1" x14ac:dyDescent="0.25">
      <c r="A4" s="324">
        <v>1055.9517508935</v>
      </c>
      <c r="B4" s="346">
        <v>1569.3422547195896</v>
      </c>
      <c r="C4" s="325">
        <v>772.49000433550009</v>
      </c>
      <c r="D4" s="170" t="s">
        <v>240</v>
      </c>
      <c r="E4" s="324">
        <v>4459.425426714246</v>
      </c>
      <c r="F4" s="325">
        <v>1228.067816398762</v>
      </c>
      <c r="G4" s="325">
        <v>889.52535126039425</v>
      </c>
      <c r="H4" s="325">
        <v>772.49000433550009</v>
      </c>
      <c r="I4" s="325">
        <v>2583.5972063734603</v>
      </c>
      <c r="J4" s="325">
        <v>870.51689762299657</v>
      </c>
      <c r="K4" s="325">
        <v>552.084637836306</v>
      </c>
      <c r="L4" s="325">
        <v>610.71923281134991</v>
      </c>
      <c r="M4" s="325">
        <v>550.27643810280779</v>
      </c>
      <c r="N4" s="325">
        <v>2558.5937521167507</v>
      </c>
      <c r="O4" s="345">
        <v>861.15727844130697</v>
      </c>
      <c r="P4" s="346">
        <v>675.56487818635367</v>
      </c>
      <c r="Q4" s="346">
        <v>569.16159548909013</v>
      </c>
      <c r="R4" s="346">
        <v>452.71</v>
      </c>
      <c r="S4" s="346">
        <v>2025.1971906650078</v>
      </c>
      <c r="T4" s="346">
        <v>551.71496372731167</v>
      </c>
      <c r="U4" s="346">
        <v>480.45006790870821</v>
      </c>
      <c r="V4" s="346">
        <v>482.33648661635095</v>
      </c>
      <c r="W4" s="345">
        <v>510.69567241263701</v>
      </c>
      <c r="X4" s="345">
        <v>2382</v>
      </c>
      <c r="Y4" s="345">
        <v>614</v>
      </c>
      <c r="Z4" s="345">
        <v>626</v>
      </c>
      <c r="AA4" s="345">
        <v>485</v>
      </c>
      <c r="AB4" s="345">
        <v>657</v>
      </c>
      <c r="AC4" s="297"/>
    </row>
    <row r="5" spans="1:30" ht="13.5" x14ac:dyDescent="0.25">
      <c r="A5" s="326">
        <v>286.14178834656354</v>
      </c>
      <c r="B5" s="342">
        <v>685.44477212204049</v>
      </c>
      <c r="C5" s="327">
        <v>154.17109194978576</v>
      </c>
      <c r="D5" s="123" t="s">
        <v>301</v>
      </c>
      <c r="E5" s="326">
        <v>1572.9011436810122</v>
      </c>
      <c r="F5" s="327">
        <v>291.17365056578319</v>
      </c>
      <c r="G5" s="327">
        <v>442.11162904340273</v>
      </c>
      <c r="H5" s="327">
        <v>154.17109194978576</v>
      </c>
      <c r="I5" s="347">
        <v>1954.74907019485</v>
      </c>
      <c r="J5" s="327">
        <v>414.04568968796002</v>
      </c>
      <c r="K5" s="327">
        <v>394</v>
      </c>
      <c r="L5" s="327">
        <v>766.50593999184252</v>
      </c>
      <c r="M5" s="327">
        <v>379.74787011393659</v>
      </c>
      <c r="N5" s="347">
        <v>835.02633416689332</v>
      </c>
      <c r="O5" s="342">
        <v>358.7855360275999</v>
      </c>
      <c r="P5" s="348">
        <v>214.86022037205146</v>
      </c>
      <c r="Q5" s="348">
        <v>140.852208021509</v>
      </c>
      <c r="R5" s="348">
        <v>120.52836974573296</v>
      </c>
      <c r="S5" s="348">
        <v>765.95944166328684</v>
      </c>
      <c r="T5" s="348">
        <v>433.98693063613933</v>
      </c>
      <c r="U5" s="348">
        <v>133.76373069004242</v>
      </c>
      <c r="V5" s="348">
        <v>142.62516718597675</v>
      </c>
      <c r="W5" s="342">
        <v>55.583613151128333</v>
      </c>
      <c r="X5" s="348">
        <v>793</v>
      </c>
      <c r="Y5" s="348">
        <v>193</v>
      </c>
      <c r="Z5" s="348">
        <v>184</v>
      </c>
      <c r="AA5" s="348">
        <v>122</v>
      </c>
      <c r="AB5" s="348">
        <v>295</v>
      </c>
      <c r="AC5" s="297"/>
    </row>
    <row r="6" spans="1:30" ht="13.5" x14ac:dyDescent="0.25">
      <c r="A6" s="326">
        <v>50.394692434424499</v>
      </c>
      <c r="B6" s="342">
        <v>104.93440365000038</v>
      </c>
      <c r="C6" s="327">
        <v>22.071022369999998</v>
      </c>
      <c r="D6" s="123" t="s">
        <v>302</v>
      </c>
      <c r="E6" s="326">
        <v>1033.8251679900004</v>
      </c>
      <c r="F6" s="327">
        <v>812.12078883000004</v>
      </c>
      <c r="G6" s="327">
        <v>94.698953140000015</v>
      </c>
      <c r="H6" s="327">
        <v>22.071022369999998</v>
      </c>
      <c r="I6" s="347">
        <v>68.563447919999987</v>
      </c>
      <c r="J6" s="327">
        <v>-2.7134527000000048</v>
      </c>
      <c r="K6" s="327">
        <v>11.857843979999991</v>
      </c>
      <c r="L6" s="327">
        <v>42.063008740000001</v>
      </c>
      <c r="M6" s="327">
        <v>17.356047899999997</v>
      </c>
      <c r="N6" s="347">
        <v>97.054173680000005</v>
      </c>
      <c r="O6" s="342">
        <v>3.9897839600000111</v>
      </c>
      <c r="P6" s="348">
        <v>1.0469716699999907</v>
      </c>
      <c r="Q6" s="348">
        <v>42.890080179999998</v>
      </c>
      <c r="R6" s="348">
        <v>49.127337870000005</v>
      </c>
      <c r="S6" s="348">
        <v>12.105144189999999</v>
      </c>
      <c r="T6" s="348">
        <v>1.5323219099999985</v>
      </c>
      <c r="U6" s="348">
        <v>1.1779155200000009</v>
      </c>
      <c r="V6" s="348">
        <v>8.0593222199999985</v>
      </c>
      <c r="W6" s="342">
        <v>1.3355845400000002</v>
      </c>
      <c r="X6" s="348">
        <v>9</v>
      </c>
      <c r="Y6" s="348">
        <v>5</v>
      </c>
      <c r="Z6" s="348">
        <v>1</v>
      </c>
      <c r="AA6" s="348">
        <v>3</v>
      </c>
      <c r="AB6" s="348">
        <v>1</v>
      </c>
      <c r="AC6" s="297"/>
    </row>
    <row r="7" spans="1:30" ht="13" thickBot="1" x14ac:dyDescent="0.3">
      <c r="A7" s="328">
        <v>10.1433947</v>
      </c>
      <c r="B7" s="764">
        <v>31.815181199999998</v>
      </c>
      <c r="C7" s="480">
        <v>22.89249204</v>
      </c>
      <c r="D7" s="124" t="s">
        <v>44</v>
      </c>
      <c r="E7" s="328">
        <v>104.40259506000001</v>
      </c>
      <c r="F7" s="480">
        <v>32.451311210000014</v>
      </c>
      <c r="G7" s="480">
        <v>17.243610609999998</v>
      </c>
      <c r="H7" s="480">
        <v>22.89249204</v>
      </c>
      <c r="I7" s="349">
        <v>97.400460649999999</v>
      </c>
      <c r="J7" s="329">
        <v>41.610394589999999</v>
      </c>
      <c r="K7" s="329">
        <v>29.202523129999999</v>
      </c>
      <c r="L7" s="329">
        <v>14.990705930000003</v>
      </c>
      <c r="M7" s="329">
        <v>11.596836999999999</v>
      </c>
      <c r="N7" s="349">
        <v>60.179140690000004</v>
      </c>
      <c r="O7" s="350">
        <v>36.952973880000002</v>
      </c>
      <c r="P7" s="351">
        <v>9.6896788999999988</v>
      </c>
      <c r="Q7" s="351">
        <v>6.8748130500000002</v>
      </c>
      <c r="R7" s="351">
        <v>6.6616748599999998</v>
      </c>
      <c r="S7" s="351">
        <v>18.193448680000003</v>
      </c>
      <c r="T7" s="351">
        <v>6.5654718400000025</v>
      </c>
      <c r="U7" s="351">
        <v>4.1311823600000004</v>
      </c>
      <c r="V7" s="351">
        <v>3.7783843000000004</v>
      </c>
      <c r="W7" s="350">
        <v>3.7184101799999998</v>
      </c>
      <c r="X7" s="351">
        <v>23</v>
      </c>
      <c r="Y7" s="351">
        <v>10</v>
      </c>
      <c r="Z7" s="351">
        <v>5</v>
      </c>
      <c r="AA7" s="351">
        <v>2</v>
      </c>
      <c r="AB7" s="351">
        <v>6</v>
      </c>
      <c r="AC7" s="297"/>
    </row>
    <row r="8" spans="1:30" ht="13" thickBot="1" x14ac:dyDescent="0.3">
      <c r="A8" s="330">
        <v>1402.6316263744882</v>
      </c>
      <c r="B8" s="765">
        <v>2391.5366116916302</v>
      </c>
      <c r="C8" s="340">
        <v>971.62461069528581</v>
      </c>
      <c r="D8" s="146" t="s">
        <v>45</v>
      </c>
      <c r="E8" s="330">
        <v>7170.5543334452586</v>
      </c>
      <c r="F8" s="340">
        <v>2363.8135670045458</v>
      </c>
      <c r="G8" s="340">
        <v>1443.5795440537968</v>
      </c>
      <c r="H8" s="340">
        <v>971.62461069528581</v>
      </c>
      <c r="I8" s="340">
        <v>4704.3101851383108</v>
      </c>
      <c r="J8" s="331">
        <v>1323.4595292009567</v>
      </c>
      <c r="K8" s="331">
        <v>988</v>
      </c>
      <c r="L8" s="331">
        <v>1434.2788874731925</v>
      </c>
      <c r="M8" s="331">
        <v>958.9771931167445</v>
      </c>
      <c r="N8" s="331">
        <f>SUM(N4:N7)</f>
        <v>3550.8534006536443</v>
      </c>
      <c r="O8" s="352">
        <v>1260.8855723089068</v>
      </c>
      <c r="P8" s="352">
        <v>901.16174912840506</v>
      </c>
      <c r="Q8" s="352">
        <v>759.77869674059912</v>
      </c>
      <c r="R8" s="352">
        <v>629.02738247573291</v>
      </c>
      <c r="S8" s="352">
        <v>2821.455225198295</v>
      </c>
      <c r="T8" s="352">
        <v>993.799688113451</v>
      </c>
      <c r="U8" s="352">
        <v>619.52289647875068</v>
      </c>
      <c r="V8" s="352">
        <v>636.79936032232763</v>
      </c>
      <c r="W8" s="352">
        <v>571.33328028376536</v>
      </c>
      <c r="X8" s="352">
        <v>3206</v>
      </c>
      <c r="Y8" s="352">
        <v>821</v>
      </c>
      <c r="Z8" s="352">
        <v>816</v>
      </c>
      <c r="AA8" s="352">
        <v>611</v>
      </c>
      <c r="AB8" s="352">
        <v>958</v>
      </c>
      <c r="AC8" s="297"/>
    </row>
    <row r="9" spans="1:30" ht="13" thickTop="1" x14ac:dyDescent="0.25">
      <c r="A9" s="15"/>
      <c r="B9" s="120"/>
      <c r="C9" s="282"/>
      <c r="D9" s="15"/>
      <c r="E9" s="15"/>
      <c r="F9" s="282"/>
      <c r="G9" s="282"/>
      <c r="H9" s="282"/>
      <c r="I9" s="282"/>
      <c r="J9" s="282"/>
      <c r="K9" s="282"/>
      <c r="L9" s="282"/>
      <c r="M9" s="282"/>
      <c r="N9" s="282"/>
      <c r="O9" s="15"/>
      <c r="P9" s="15"/>
      <c r="Q9" s="15"/>
      <c r="R9" s="15"/>
      <c r="S9" s="15"/>
      <c r="T9" s="15"/>
      <c r="U9" s="15"/>
      <c r="V9" s="15"/>
      <c r="W9" s="15"/>
      <c r="X9" s="15"/>
      <c r="Y9" s="15"/>
      <c r="Z9" s="15"/>
      <c r="AA9" s="15"/>
      <c r="AB9" s="15"/>
      <c r="AC9" s="4"/>
    </row>
    <row r="10" spans="1:30" x14ac:dyDescent="0.25">
      <c r="A10" s="350"/>
      <c r="B10" s="350"/>
      <c r="C10" s="500"/>
      <c r="D10" s="15"/>
      <c r="E10" s="350"/>
      <c r="F10" s="282"/>
      <c r="G10" s="282"/>
      <c r="H10" s="500"/>
      <c r="I10" s="282"/>
      <c r="J10" s="282"/>
      <c r="K10" s="282"/>
      <c r="L10" s="282"/>
      <c r="M10" s="282"/>
      <c r="N10" s="282"/>
      <c r="O10" s="15"/>
      <c r="P10" s="15"/>
      <c r="Q10" s="15"/>
      <c r="R10" s="15"/>
      <c r="S10" s="15"/>
      <c r="T10" s="15"/>
      <c r="U10" s="15"/>
      <c r="V10" s="15"/>
      <c r="W10" s="15"/>
      <c r="X10" s="15"/>
      <c r="Y10" s="15"/>
      <c r="Z10" s="15"/>
      <c r="AA10" s="15"/>
      <c r="AB10" s="15"/>
      <c r="AC10" s="4"/>
    </row>
    <row r="11" spans="1:30" ht="13" x14ac:dyDescent="0.3">
      <c r="A11" s="120"/>
      <c r="B11" s="120"/>
      <c r="C11" s="282"/>
      <c r="D11" s="120"/>
      <c r="E11" s="120"/>
      <c r="F11" s="282"/>
      <c r="G11" s="282"/>
      <c r="H11" s="282"/>
      <c r="I11" s="282"/>
      <c r="J11" s="282"/>
      <c r="K11" s="282"/>
      <c r="L11" s="282"/>
      <c r="M11" s="282"/>
      <c r="N11" s="282"/>
      <c r="O11" s="120"/>
      <c r="P11" s="121"/>
      <c r="Q11" s="121"/>
      <c r="R11" s="121"/>
      <c r="S11" s="121"/>
      <c r="T11" s="121"/>
      <c r="U11" s="121"/>
      <c r="V11" s="121"/>
      <c r="W11" s="121"/>
      <c r="X11" s="121"/>
      <c r="Y11" s="121"/>
      <c r="Z11" s="121"/>
      <c r="AA11" s="121"/>
      <c r="AB11" s="121"/>
      <c r="AC11" s="4"/>
    </row>
    <row r="12" spans="1:30" x14ac:dyDescent="0.25">
      <c r="A12" s="15"/>
      <c r="B12" s="120"/>
      <c r="C12" s="282"/>
      <c r="D12" s="15"/>
      <c r="E12" s="15"/>
      <c r="F12" s="282"/>
      <c r="G12" s="282"/>
      <c r="H12" s="282"/>
      <c r="I12" s="282"/>
      <c r="J12" s="282"/>
      <c r="K12" s="282"/>
      <c r="L12" s="282"/>
      <c r="M12" s="282"/>
      <c r="N12" s="282"/>
      <c r="O12" s="15"/>
      <c r="P12" s="15"/>
      <c r="Q12" s="15"/>
      <c r="R12" s="15"/>
      <c r="S12" s="15"/>
      <c r="T12" s="15"/>
      <c r="U12" s="15"/>
      <c r="V12" s="15"/>
      <c r="W12" s="15"/>
      <c r="X12" s="15"/>
      <c r="Y12" s="15"/>
      <c r="Z12" s="15"/>
      <c r="AA12" s="15"/>
      <c r="AB12" s="15"/>
      <c r="AC12" s="4"/>
    </row>
    <row r="13" spans="1:30" ht="13" thickBot="1" x14ac:dyDescent="0.3">
      <c r="A13" s="105" t="str">
        <f>A3</f>
        <v>Q1/25</v>
      </c>
      <c r="B13" s="213" t="str">
        <f>B3</f>
        <v>Q4/24</v>
      </c>
      <c r="C13" s="279" t="str">
        <f>C3</f>
        <v>Q1/24</v>
      </c>
      <c r="D13" s="161" t="s">
        <v>99</v>
      </c>
      <c r="E13" s="105">
        <f>E3</f>
        <v>2024</v>
      </c>
      <c r="F13" s="279" t="str">
        <f>F3</f>
        <v>Q3/24</v>
      </c>
      <c r="G13" s="279" t="str">
        <f>G3</f>
        <v>Q2/24</v>
      </c>
      <c r="H13" s="279" t="str">
        <f>H3</f>
        <v>Q1/24</v>
      </c>
      <c r="I13" s="279">
        <f t="shared" ref="I13:P13" si="0">I3</f>
        <v>2023</v>
      </c>
      <c r="J13" s="279" t="str">
        <f>J3</f>
        <v>Q4/23</v>
      </c>
      <c r="K13" s="279" t="str">
        <f t="shared" si="0"/>
        <v>Q3/23</v>
      </c>
      <c r="L13" s="279" t="str">
        <f t="shared" si="0"/>
        <v>Q2/23</v>
      </c>
      <c r="M13" s="279" t="str">
        <f t="shared" si="0"/>
        <v>Q1/23</v>
      </c>
      <c r="N13" s="279">
        <f t="shared" si="0"/>
        <v>2022</v>
      </c>
      <c r="O13" s="104" t="str">
        <f t="shared" si="0"/>
        <v>Q4/22</v>
      </c>
      <c r="P13" s="68" t="str">
        <f t="shared" si="0"/>
        <v>Q3/22</v>
      </c>
      <c r="Q13" s="68" t="s">
        <v>199</v>
      </c>
      <c r="R13" s="68" t="str">
        <f>R3</f>
        <v>Q1/22</v>
      </c>
      <c r="S13" s="68">
        <f>S3</f>
        <v>2021</v>
      </c>
      <c r="T13" s="68" t="s">
        <v>181</v>
      </c>
      <c r="U13" s="68" t="s">
        <v>179</v>
      </c>
      <c r="V13" s="68" t="s">
        <v>178</v>
      </c>
      <c r="W13" s="104" t="str">
        <f>W3</f>
        <v>Q1/21</v>
      </c>
      <c r="X13" s="68">
        <f>X3</f>
        <v>2020</v>
      </c>
      <c r="Y13" s="68" t="s">
        <v>168</v>
      </c>
      <c r="Z13" s="68" t="str">
        <f>Z3</f>
        <v>Q3/20</v>
      </c>
      <c r="AA13" s="104" t="str">
        <f>AA3</f>
        <v>Q2/20</v>
      </c>
      <c r="AB13" s="104" t="str">
        <f>AB3</f>
        <v>Q1/20</v>
      </c>
      <c r="AC13" s="4"/>
    </row>
    <row r="14" spans="1:30" ht="13" thickTop="1" x14ac:dyDescent="0.25">
      <c r="A14" s="332">
        <v>1358.56</v>
      </c>
      <c r="B14" s="766">
        <v>1225.4626466015316</v>
      </c>
      <c r="C14" s="333">
        <v>1381.9722980604652</v>
      </c>
      <c r="D14" s="126" t="s">
        <v>192</v>
      </c>
      <c r="E14" s="332">
        <v>5525.6919880448777</v>
      </c>
      <c r="F14" s="333">
        <v>1466.5094260890437</v>
      </c>
      <c r="G14" s="333">
        <v>1451.7476172938373</v>
      </c>
      <c r="H14" s="333">
        <v>1381.9722980604652</v>
      </c>
      <c r="I14" s="333">
        <v>6558.5154038787305</v>
      </c>
      <c r="J14" s="333">
        <v>1570.1513134322931</v>
      </c>
      <c r="K14" s="333">
        <v>1773.7000837558426</v>
      </c>
      <c r="L14" s="333">
        <v>1699.9363557388924</v>
      </c>
      <c r="M14" s="333">
        <v>1514.7276506501782</v>
      </c>
      <c r="N14" s="333">
        <v>7814.7151898400762</v>
      </c>
      <c r="O14" s="353">
        <v>1738.7757760676359</v>
      </c>
      <c r="P14" s="354">
        <v>1921.0679908191396</v>
      </c>
      <c r="Q14" s="354">
        <v>2526.1634674845805</v>
      </c>
      <c r="R14" s="354">
        <v>1628.7079554687202</v>
      </c>
      <c r="S14" s="354">
        <v>4217.3247868305152</v>
      </c>
      <c r="T14" s="354">
        <v>1245.51</v>
      </c>
      <c r="U14" s="354">
        <v>1102.0383679930189</v>
      </c>
      <c r="V14" s="354">
        <v>981.58361401753029</v>
      </c>
      <c r="W14" s="353">
        <v>888.20296561596081</v>
      </c>
      <c r="X14" s="354">
        <v>2305</v>
      </c>
      <c r="Y14" s="354">
        <v>626</v>
      </c>
      <c r="Z14" s="354">
        <v>433</v>
      </c>
      <c r="AA14" s="354">
        <v>473</v>
      </c>
      <c r="AB14" s="354">
        <v>773</v>
      </c>
      <c r="AC14" s="297"/>
    </row>
    <row r="15" spans="1:30" s="4" customFormat="1" x14ac:dyDescent="0.25">
      <c r="A15" s="334">
        <v>632.63</v>
      </c>
      <c r="B15" s="767">
        <v>658.06686478487018</v>
      </c>
      <c r="C15" s="335">
        <v>611.67032772086418</v>
      </c>
      <c r="D15" s="123" t="s">
        <v>193</v>
      </c>
      <c r="E15" s="334">
        <v>3030.9290345353302</v>
      </c>
      <c r="F15" s="335">
        <v>784.42076981492505</v>
      </c>
      <c r="G15" s="335">
        <v>976.77107221467077</v>
      </c>
      <c r="H15" s="335">
        <v>611.67032772086418</v>
      </c>
      <c r="I15" s="335">
        <v>3031.9706212143869</v>
      </c>
      <c r="J15" s="335">
        <v>840.47840854507967</v>
      </c>
      <c r="K15" s="335">
        <v>1243.5580848845198</v>
      </c>
      <c r="L15" s="335">
        <v>252.35461118423859</v>
      </c>
      <c r="M15" s="335">
        <v>695.51164742640583</v>
      </c>
      <c r="N15" s="335">
        <v>4830.4888268740342</v>
      </c>
      <c r="O15" s="355">
        <v>930.21897775106117</v>
      </c>
      <c r="P15" s="356">
        <v>1233.0056020983134</v>
      </c>
      <c r="Q15" s="356">
        <v>1772.3974673295857</v>
      </c>
      <c r="R15" s="356">
        <v>894.866779695074</v>
      </c>
      <c r="S15" s="356">
        <v>3432.7565152780603</v>
      </c>
      <c r="T15" s="356">
        <v>949.21131818849199</v>
      </c>
      <c r="U15" s="356">
        <v>1097.0252727242541</v>
      </c>
      <c r="V15" s="356">
        <v>708.35939484629591</v>
      </c>
      <c r="W15" s="355">
        <v>678.16052951901827</v>
      </c>
      <c r="X15" s="356">
        <v>1810</v>
      </c>
      <c r="Y15" s="356">
        <v>526</v>
      </c>
      <c r="Z15" s="356">
        <v>571</v>
      </c>
      <c r="AA15" s="356">
        <v>469</v>
      </c>
      <c r="AB15" s="356">
        <v>244</v>
      </c>
      <c r="AC15" s="297"/>
    </row>
    <row r="16" spans="1:30" s="4" customFormat="1" ht="13.5" x14ac:dyDescent="0.25">
      <c r="A16" s="336">
        <v>-64.967982190365518</v>
      </c>
      <c r="B16" s="768">
        <v>33.287875855067739</v>
      </c>
      <c r="C16" s="337">
        <v>360.37288064691728</v>
      </c>
      <c r="D16" s="123" t="s">
        <v>306</v>
      </c>
      <c r="E16" s="336">
        <v>498.67083073339347</v>
      </c>
      <c r="F16" s="337">
        <v>103.82468926843541</v>
      </c>
      <c r="G16" s="337">
        <v>1.1853849629730462</v>
      </c>
      <c r="H16" s="337">
        <v>360.37288064691728</v>
      </c>
      <c r="I16" s="337">
        <v>1589.3685986270918</v>
      </c>
      <c r="J16" s="337">
        <v>386.06455126709398</v>
      </c>
      <c r="K16" s="337">
        <v>306.84312316999694</v>
      </c>
      <c r="L16" s="337">
        <v>516.43937327000185</v>
      </c>
      <c r="M16" s="337">
        <v>380.02155091999902</v>
      </c>
      <c r="N16" s="337">
        <v>4789.5746587199947</v>
      </c>
      <c r="O16" s="355">
        <v>1201.3673471199954</v>
      </c>
      <c r="P16" s="356">
        <v>2602.7973334900016</v>
      </c>
      <c r="Q16" s="356">
        <v>358.04657075999694</v>
      </c>
      <c r="R16" s="356">
        <v>627.36340735000044</v>
      </c>
      <c r="S16" s="356">
        <v>-121.62675246029588</v>
      </c>
      <c r="T16" s="356">
        <v>246.46646980390616</v>
      </c>
      <c r="U16" s="356">
        <v>-326.13378154076008</v>
      </c>
      <c r="V16" s="356">
        <v>-209.98348597344213</v>
      </c>
      <c r="W16" s="355">
        <v>168.0240452500002</v>
      </c>
      <c r="X16" s="356">
        <v>849</v>
      </c>
      <c r="Y16" s="356">
        <v>203</v>
      </c>
      <c r="Z16" s="356">
        <v>184</v>
      </c>
      <c r="AA16" s="356">
        <v>176</v>
      </c>
      <c r="AB16" s="356">
        <v>286</v>
      </c>
      <c r="AC16" s="297"/>
    </row>
    <row r="17" spans="1:29" x14ac:dyDescent="0.25">
      <c r="A17" s="334">
        <v>-16.728664206635166</v>
      </c>
      <c r="B17" s="767">
        <v>-28.834352177409194</v>
      </c>
      <c r="C17" s="335">
        <v>-17.610959569645118</v>
      </c>
      <c r="D17" s="137" t="s">
        <v>44</v>
      </c>
      <c r="E17" s="334">
        <v>-86.48417145665897</v>
      </c>
      <c r="F17" s="335">
        <v>-27.869159404295338</v>
      </c>
      <c r="G17" s="335">
        <v>-12.16970030530932</v>
      </c>
      <c r="H17" s="335">
        <v>-17.610959569645118</v>
      </c>
      <c r="I17" s="335">
        <v>-120.2996002047846</v>
      </c>
      <c r="J17" s="335">
        <v>-62.795653730189322</v>
      </c>
      <c r="K17" s="335">
        <v>-19.10237032499991</v>
      </c>
      <c r="L17" s="335">
        <v>-23.11168714868197</v>
      </c>
      <c r="M17" s="335">
        <v>-15.06541334872929</v>
      </c>
      <c r="N17" s="335">
        <v>-215.41679795096852</v>
      </c>
      <c r="O17" s="355">
        <v>-108.70446323529603</v>
      </c>
      <c r="P17" s="356">
        <v>-54.00424989229294</v>
      </c>
      <c r="Q17" s="356">
        <v>-31.507929816409781</v>
      </c>
      <c r="R17" s="356">
        <v>-21.200155006969762</v>
      </c>
      <c r="S17" s="356">
        <v>-56.68530245662042</v>
      </c>
      <c r="T17" s="356">
        <v>-10.845942366057677</v>
      </c>
      <c r="U17" s="356">
        <v>-12.778121965408936</v>
      </c>
      <c r="V17" s="356">
        <v>-10.234591242328332</v>
      </c>
      <c r="W17" s="355">
        <v>-22.826646882825475</v>
      </c>
      <c r="X17" s="356">
        <v>-59</v>
      </c>
      <c r="Y17" s="356">
        <v>-21</v>
      </c>
      <c r="Z17" s="356">
        <v>-8</v>
      </c>
      <c r="AA17" s="356">
        <v>2</v>
      </c>
      <c r="AB17" s="356">
        <v>-31</v>
      </c>
      <c r="AC17" s="297"/>
    </row>
    <row r="18" spans="1:29" ht="13" thickBot="1" x14ac:dyDescent="0.3">
      <c r="A18" s="338">
        <v>175.75875206386871</v>
      </c>
      <c r="B18" s="729">
        <v>4.2099925140067995</v>
      </c>
      <c r="C18" s="339">
        <v>155.58170329952264</v>
      </c>
      <c r="D18" s="138" t="s">
        <v>30</v>
      </c>
      <c r="E18" s="338">
        <v>57.144398536618141</v>
      </c>
      <c r="F18" s="339">
        <v>26.782200134628795</v>
      </c>
      <c r="G18" s="339">
        <v>-129.4294974115401</v>
      </c>
      <c r="H18" s="339">
        <v>155.58170329952264</v>
      </c>
      <c r="I18" s="339">
        <v>-247.6690640013349</v>
      </c>
      <c r="J18" s="339">
        <v>138.05664472031509</v>
      </c>
      <c r="K18" s="339">
        <v>-21.643837741585287</v>
      </c>
      <c r="L18" s="339">
        <v>-138.05109822262571</v>
      </c>
      <c r="M18" s="339">
        <v>-226.03077275743894</v>
      </c>
      <c r="N18" s="339">
        <v>-60.528574642253609</v>
      </c>
      <c r="O18" s="357">
        <v>68.432361273422003</v>
      </c>
      <c r="P18" s="358">
        <v>294.33051372222224</v>
      </c>
      <c r="Q18" s="358">
        <v>-227.80899912886125</v>
      </c>
      <c r="R18" s="358">
        <v>-195.48245050903657</v>
      </c>
      <c r="S18" s="358">
        <v>-262.70380758634417</v>
      </c>
      <c r="T18" s="358">
        <v>-46.461905767468721</v>
      </c>
      <c r="U18" s="358">
        <v>42.265783375934149</v>
      </c>
      <c r="V18" s="358">
        <v>-76.855974604780982</v>
      </c>
      <c r="W18" s="357">
        <v>-181.65171059002861</v>
      </c>
      <c r="X18" s="358">
        <v>240</v>
      </c>
      <c r="Y18" s="358">
        <v>-35</v>
      </c>
      <c r="Z18" s="358">
        <v>14</v>
      </c>
      <c r="AA18" s="358">
        <v>-164</v>
      </c>
      <c r="AB18" s="358">
        <v>424.5</v>
      </c>
      <c r="AC18" s="297"/>
    </row>
    <row r="19" spans="1:29" ht="13" thickBot="1" x14ac:dyDescent="0.3">
      <c r="A19" s="330">
        <v>2085.2600000000002</v>
      </c>
      <c r="B19" s="765">
        <v>1892.1930275780671</v>
      </c>
      <c r="C19" s="340">
        <v>2491.9862501581242</v>
      </c>
      <c r="D19" s="147" t="s">
        <v>63</v>
      </c>
      <c r="E19" s="330">
        <v>9025.9520803935611</v>
      </c>
      <c r="F19" s="340">
        <v>2353.6679259027378</v>
      </c>
      <c r="G19" s="340">
        <v>2288.1048767546317</v>
      </c>
      <c r="H19" s="340">
        <v>2491.9862501581242</v>
      </c>
      <c r="I19" s="340">
        <v>10811.885959514091</v>
      </c>
      <c r="J19" s="340">
        <v>2871.955264234593</v>
      </c>
      <c r="K19" s="340">
        <v>3283.3550837437756</v>
      </c>
      <c r="L19" s="340">
        <v>2307.5675548218255</v>
      </c>
      <c r="M19" s="340">
        <v>2349.164662890415</v>
      </c>
      <c r="N19" s="340">
        <f>SUM(N14:N18)</f>
        <v>17158.833302840882</v>
      </c>
      <c r="O19" s="359">
        <v>3830.0899989768186</v>
      </c>
      <c r="P19" s="359">
        <v>5997.1971902373843</v>
      </c>
      <c r="Q19" s="359">
        <v>4397.2905766288914</v>
      </c>
      <c r="R19" s="359">
        <v>2934.2555369977881</v>
      </c>
      <c r="S19" s="359">
        <v>7209.0654396053151</v>
      </c>
      <c r="T19" s="359">
        <v>2383.8799398588717</v>
      </c>
      <c r="U19" s="359">
        <v>1902.4175205870383</v>
      </c>
      <c r="V19" s="359">
        <v>1392.8689570432746</v>
      </c>
      <c r="W19" s="359">
        <v>1529.9091829121251</v>
      </c>
      <c r="X19" s="359">
        <v>5145</v>
      </c>
      <c r="Y19" s="359">
        <v>1298</v>
      </c>
      <c r="Z19" s="359">
        <v>1195</v>
      </c>
      <c r="AA19" s="359">
        <v>955</v>
      </c>
      <c r="AB19" s="359">
        <v>1696</v>
      </c>
      <c r="AC19" s="297"/>
    </row>
    <row r="20" spans="1:29" ht="14.5" thickTop="1" x14ac:dyDescent="0.3">
      <c r="A20" s="164"/>
      <c r="B20" s="769"/>
      <c r="C20" s="284"/>
      <c r="E20" s="164"/>
      <c r="F20" s="284"/>
      <c r="G20" s="284"/>
      <c r="H20" s="284"/>
      <c r="I20" s="284"/>
      <c r="J20" s="284"/>
      <c r="K20" s="284"/>
      <c r="L20" s="284"/>
      <c r="M20" s="284"/>
      <c r="N20" s="284"/>
      <c r="O20" s="164"/>
      <c r="P20" s="15"/>
      <c r="Q20" s="15"/>
      <c r="R20" s="15"/>
      <c r="S20" s="15"/>
      <c r="T20" s="15"/>
      <c r="U20" s="15"/>
      <c r="V20" s="15"/>
      <c r="W20" s="15"/>
      <c r="X20" s="15"/>
      <c r="Y20" s="15"/>
      <c r="Z20" s="15"/>
      <c r="AA20" s="15"/>
      <c r="AB20" s="15"/>
      <c r="AC20" s="4"/>
    </row>
    <row r="21" spans="1:29" x14ac:dyDescent="0.25">
      <c r="A21" s="15"/>
      <c r="B21" s="120"/>
      <c r="C21" s="282"/>
      <c r="D21" s="15"/>
      <c r="E21" s="15"/>
      <c r="F21" s="282"/>
      <c r="G21" s="282"/>
      <c r="H21" s="282"/>
      <c r="I21" s="282"/>
      <c r="J21" s="282"/>
      <c r="K21" s="282"/>
      <c r="L21" s="282"/>
      <c r="M21" s="282"/>
      <c r="N21" s="282"/>
      <c r="O21" s="15"/>
      <c r="P21" s="15"/>
      <c r="Q21" s="15"/>
      <c r="R21" s="15"/>
      <c r="S21" s="15"/>
      <c r="T21" s="15"/>
      <c r="U21" s="15"/>
      <c r="V21" s="15"/>
      <c r="W21" s="15"/>
      <c r="X21" s="15"/>
      <c r="Y21" s="15"/>
      <c r="Z21" s="15"/>
      <c r="AA21" s="15"/>
      <c r="AB21" s="15"/>
      <c r="AC21" s="4"/>
    </row>
    <row r="22" spans="1:29" ht="16.5" customHeight="1" thickBot="1" x14ac:dyDescent="0.3">
      <c r="A22" s="105" t="str">
        <f>A3</f>
        <v>Q1/25</v>
      </c>
      <c r="B22" s="213" t="str">
        <f>B3</f>
        <v>Q4/24</v>
      </c>
      <c r="C22" s="279" t="str">
        <f>C3</f>
        <v>Q1/24</v>
      </c>
      <c r="D22" s="127" t="s">
        <v>308</v>
      </c>
      <c r="E22" s="105">
        <f>E3</f>
        <v>2024</v>
      </c>
      <c r="F22" s="279" t="str">
        <f>F3</f>
        <v>Q3/24</v>
      </c>
      <c r="G22" s="279" t="str">
        <f>G3</f>
        <v>Q2/24</v>
      </c>
      <c r="H22" s="279" t="str">
        <f>H3</f>
        <v>Q1/24</v>
      </c>
      <c r="I22" s="279">
        <f t="shared" ref="I22:P22" si="1">I3</f>
        <v>2023</v>
      </c>
      <c r="J22" s="279" t="str">
        <f>J3</f>
        <v>Q4/23</v>
      </c>
      <c r="K22" s="279" t="str">
        <f t="shared" si="1"/>
        <v>Q3/23</v>
      </c>
      <c r="L22" s="279" t="str">
        <f t="shared" si="1"/>
        <v>Q2/23</v>
      </c>
      <c r="M22" s="279" t="str">
        <f t="shared" si="1"/>
        <v>Q1/23</v>
      </c>
      <c r="N22" s="279">
        <f t="shared" si="1"/>
        <v>2022</v>
      </c>
      <c r="O22" s="95" t="str">
        <f t="shared" si="1"/>
        <v>Q4/22</v>
      </c>
      <c r="P22" s="20" t="str">
        <f t="shared" si="1"/>
        <v>Q3/22</v>
      </c>
      <c r="Q22" s="20" t="s">
        <v>199</v>
      </c>
      <c r="R22" s="20" t="str">
        <f>R3</f>
        <v>Q1/22</v>
      </c>
      <c r="S22" s="20">
        <f>S3</f>
        <v>2021</v>
      </c>
      <c r="T22" s="20" t="str">
        <f>T3</f>
        <v>Q4/21</v>
      </c>
      <c r="U22" s="20" t="s">
        <v>179</v>
      </c>
      <c r="V22" s="20" t="s">
        <v>178</v>
      </c>
      <c r="W22" s="95" t="str">
        <f>W3</f>
        <v>Q1/21</v>
      </c>
      <c r="X22" s="20">
        <f>X3</f>
        <v>2020</v>
      </c>
      <c r="Y22" s="20" t="s">
        <v>168</v>
      </c>
      <c r="Z22" s="20" t="str">
        <f>Z3</f>
        <v>Q3/20</v>
      </c>
      <c r="AA22" s="20" t="str">
        <f>AA3</f>
        <v>Q2/20</v>
      </c>
      <c r="AB22" s="20" t="str">
        <f>AB3</f>
        <v>Q1/20</v>
      </c>
      <c r="AC22" s="4"/>
    </row>
    <row r="23" spans="1:29" ht="14" thickTop="1" x14ac:dyDescent="0.25">
      <c r="A23" s="490">
        <v>1395.5556381715221</v>
      </c>
      <c r="B23" s="766">
        <v>1252.3993192815306</v>
      </c>
      <c r="C23" s="333">
        <v>1385.1495724904651</v>
      </c>
      <c r="D23" s="126" t="s">
        <v>305</v>
      </c>
      <c r="E23" s="490">
        <v>5559.8268999448765</v>
      </c>
      <c r="F23" s="333">
        <v>1468.7351268090438</v>
      </c>
      <c r="G23" s="333">
        <v>1453.5428813638371</v>
      </c>
      <c r="H23" s="333">
        <v>1385.1495724904651</v>
      </c>
      <c r="I23" s="333">
        <v>6565</v>
      </c>
      <c r="J23" s="333">
        <v>1573</v>
      </c>
      <c r="K23" s="333">
        <v>1777.1114559558423</v>
      </c>
      <c r="L23" s="333">
        <v>1702.7693333288923</v>
      </c>
      <c r="M23" s="333">
        <v>1512.9538835401781</v>
      </c>
      <c r="N23" s="333">
        <v>7823.0184485900763</v>
      </c>
      <c r="O23" s="341">
        <v>1738.1693417076358</v>
      </c>
      <c r="P23" s="341">
        <v>1926.8601077691401</v>
      </c>
      <c r="Q23" s="341">
        <v>2528.7731799845801</v>
      </c>
      <c r="R23" s="341">
        <v>1629.2158191287203</v>
      </c>
      <c r="S23" s="341">
        <v>4287.8833395123775</v>
      </c>
      <c r="T23" s="341">
        <v>1178.2158996689886</v>
      </c>
      <c r="U23" s="341">
        <v>1114.8714234635174</v>
      </c>
      <c r="V23" s="341">
        <v>1097.8113828139105</v>
      </c>
      <c r="W23" s="341">
        <v>896.98463356596085</v>
      </c>
      <c r="X23" s="341">
        <v>2448</v>
      </c>
      <c r="Y23" s="341">
        <v>656</v>
      </c>
      <c r="Z23" s="341">
        <v>559</v>
      </c>
      <c r="AA23" s="341">
        <v>461</v>
      </c>
      <c r="AB23" s="341">
        <v>772</v>
      </c>
      <c r="AC23" s="297"/>
    </row>
    <row r="24" spans="1:29" x14ac:dyDescent="0.25">
      <c r="A24" s="491">
        <v>618.75303764344483</v>
      </c>
      <c r="B24" s="767">
        <v>566.86965855414655</v>
      </c>
      <c r="C24" s="335">
        <v>679.15409053608653</v>
      </c>
      <c r="D24" s="122" t="s">
        <v>193</v>
      </c>
      <c r="E24" s="491">
        <v>3166.1465198346045</v>
      </c>
      <c r="F24" s="335">
        <v>990.56095852096382</v>
      </c>
      <c r="G24" s="335">
        <v>929.56181222340763</v>
      </c>
      <c r="H24" s="335">
        <v>679.15409053608653</v>
      </c>
      <c r="I24" s="335">
        <v>3194</v>
      </c>
      <c r="J24" s="335">
        <v>934</v>
      </c>
      <c r="K24" s="335">
        <v>1172.3036405638643</v>
      </c>
      <c r="L24" s="335">
        <v>304.92632495585815</v>
      </c>
      <c r="M24" s="335">
        <v>782.51237604181836</v>
      </c>
      <c r="N24" s="335">
        <v>4773.0390082832846</v>
      </c>
      <c r="O24" s="342">
        <v>1058.0172450684636</v>
      </c>
      <c r="P24" s="342">
        <v>1521.7474433684424</v>
      </c>
      <c r="Q24" s="342">
        <v>1379.4696869483685</v>
      </c>
      <c r="R24" s="342">
        <v>813.80463289801014</v>
      </c>
      <c r="S24" s="342">
        <v>2810.2597277067002</v>
      </c>
      <c r="T24" s="342">
        <v>738.97429805713227</v>
      </c>
      <c r="U24" s="342">
        <v>972.15496699205187</v>
      </c>
      <c r="V24" s="342">
        <v>599.54671728017775</v>
      </c>
      <c r="W24" s="342">
        <v>499.58374537733835</v>
      </c>
      <c r="X24" s="342">
        <v>2204</v>
      </c>
      <c r="Y24" s="342">
        <v>462</v>
      </c>
      <c r="Z24" s="342">
        <v>559</v>
      </c>
      <c r="AA24" s="342">
        <v>481</v>
      </c>
      <c r="AB24" s="342">
        <v>701</v>
      </c>
      <c r="AC24" s="297"/>
    </row>
    <row r="25" spans="1:29" ht="13.5" x14ac:dyDescent="0.25">
      <c r="A25" s="492">
        <v>-47.123036050365521</v>
      </c>
      <c r="B25" s="768">
        <v>-36.727653554931806</v>
      </c>
      <c r="C25" s="337">
        <v>463.18101411691737</v>
      </c>
      <c r="D25" s="122" t="s">
        <v>306</v>
      </c>
      <c r="E25" s="492">
        <v>486.85546842339357</v>
      </c>
      <c r="F25" s="337">
        <v>80.894237748435046</v>
      </c>
      <c r="G25" s="337">
        <v>-20.492129887027033</v>
      </c>
      <c r="H25" s="337">
        <v>463.18101411691737</v>
      </c>
      <c r="I25" s="337">
        <v>2260</v>
      </c>
      <c r="J25" s="337">
        <v>546</v>
      </c>
      <c r="K25" s="337">
        <v>468.12054594999699</v>
      </c>
      <c r="L25" s="337">
        <v>495.3155003300019</v>
      </c>
      <c r="M25" s="337">
        <v>750.754242199999</v>
      </c>
      <c r="N25" s="337">
        <v>3069.3101383799954</v>
      </c>
      <c r="O25" s="342">
        <v>162.90971366999611</v>
      </c>
      <c r="P25" s="342">
        <v>1299.9896240900018</v>
      </c>
      <c r="Q25" s="342">
        <v>850.94815005999692</v>
      </c>
      <c r="R25" s="342">
        <v>755.4626505600005</v>
      </c>
      <c r="S25" s="342">
        <v>912.77015068202388</v>
      </c>
      <c r="T25" s="342">
        <v>478.25183494390592</v>
      </c>
      <c r="U25" s="342">
        <v>127.10599073923999</v>
      </c>
      <c r="V25" s="342">
        <v>91.424352848877788</v>
      </c>
      <c r="W25" s="342">
        <v>215.98797215000019</v>
      </c>
      <c r="X25" s="342">
        <v>828</v>
      </c>
      <c r="Y25" s="342">
        <v>265</v>
      </c>
      <c r="Z25" s="342">
        <v>219</v>
      </c>
      <c r="AA25" s="342">
        <v>172</v>
      </c>
      <c r="AB25" s="342">
        <v>172</v>
      </c>
      <c r="AC25" s="297"/>
    </row>
    <row r="26" spans="1:29" x14ac:dyDescent="0.25">
      <c r="A26" s="491">
        <v>-15.264021206635173</v>
      </c>
      <c r="B26" s="767">
        <v>-11.327768177409219</v>
      </c>
      <c r="C26" s="335">
        <v>-17.21691156964512</v>
      </c>
      <c r="D26" s="122" t="s">
        <v>44</v>
      </c>
      <c r="E26" s="491">
        <v>-55.199847606658977</v>
      </c>
      <c r="F26" s="335">
        <v>-17.959607404295319</v>
      </c>
      <c r="G26" s="335">
        <v>-8.6955604553093195</v>
      </c>
      <c r="H26" s="335">
        <v>-17.21691156964512</v>
      </c>
      <c r="I26" s="335">
        <v>-52.311705104784593</v>
      </c>
      <c r="J26" s="335">
        <v>-20.289188630189315</v>
      </c>
      <c r="K26" s="335">
        <v>-16.921013824999914</v>
      </c>
      <c r="L26" s="335">
        <v>-1.0198436486819702</v>
      </c>
      <c r="M26" s="335">
        <v>-13.85718334872929</v>
      </c>
      <c r="N26" s="335">
        <v>-60.579527380968536</v>
      </c>
      <c r="O26" s="342">
        <v>-23.218272665296041</v>
      </c>
      <c r="P26" s="342">
        <v>-17.753677892292952</v>
      </c>
      <c r="Q26" s="342">
        <v>-6.2791181564097798</v>
      </c>
      <c r="R26" s="342">
        <v>-13.328458666969762</v>
      </c>
      <c r="S26" s="342">
        <v>-45.063034916620424</v>
      </c>
      <c r="T26" s="342">
        <v>-25.238894776057688</v>
      </c>
      <c r="U26" s="342">
        <v>-7.131371295408929</v>
      </c>
      <c r="V26" s="342">
        <v>0.99563220767166705</v>
      </c>
      <c r="W26" s="342">
        <v>-13.688401052825474</v>
      </c>
      <c r="X26" s="342">
        <v>-38</v>
      </c>
      <c r="Y26" s="342">
        <v>-19</v>
      </c>
      <c r="Z26" s="342">
        <v>-11</v>
      </c>
      <c r="AA26" s="342">
        <v>2</v>
      </c>
      <c r="AB26" s="342">
        <v>-11</v>
      </c>
      <c r="AC26" s="297"/>
    </row>
    <row r="27" spans="1:29" ht="13" thickBot="1" x14ac:dyDescent="0.3">
      <c r="A27" s="493">
        <v>154.08744740386868</v>
      </c>
      <c r="B27" s="729">
        <v>90.155657464007518</v>
      </c>
      <c r="C27" s="339">
        <v>151.31602970952264</v>
      </c>
      <c r="D27" s="125" t="s">
        <v>30</v>
      </c>
      <c r="E27" s="493">
        <v>74.668542406618585</v>
      </c>
      <c r="F27" s="339">
        <v>-59.163464815371469</v>
      </c>
      <c r="G27" s="339">
        <v>-107.6396799515401</v>
      </c>
      <c r="H27" s="339">
        <v>151.31602970952264</v>
      </c>
      <c r="I27" s="339">
        <v>-226.71731373133491</v>
      </c>
      <c r="J27" s="339">
        <v>121.88183068031509</v>
      </c>
      <c r="K27" s="339">
        <v>-4.0253588715854107</v>
      </c>
      <c r="L27" s="339">
        <v>-139.19114085262569</v>
      </c>
      <c r="M27" s="339">
        <v>-205.38264468743895</v>
      </c>
      <c r="N27" s="339">
        <v>-99.004468782253596</v>
      </c>
      <c r="O27" s="343">
        <v>29.956467133422009</v>
      </c>
      <c r="P27" s="343">
        <v>294.33051372222224</v>
      </c>
      <c r="Q27" s="343">
        <v>-227.80899912886125</v>
      </c>
      <c r="R27" s="343">
        <v>-195.48245050903657</v>
      </c>
      <c r="S27" s="343">
        <v>-203.35613204634416</v>
      </c>
      <c r="T27" s="343">
        <v>-46.461905767468721</v>
      </c>
      <c r="U27" s="343">
        <v>42.265783375934149</v>
      </c>
      <c r="V27" s="343">
        <v>-76.855974604780954</v>
      </c>
      <c r="W27" s="343">
        <v>-122.30403505002863</v>
      </c>
      <c r="X27" s="343">
        <v>193</v>
      </c>
      <c r="Y27" s="343">
        <v>-34</v>
      </c>
      <c r="Z27" s="343">
        <v>76</v>
      </c>
      <c r="AA27" s="343">
        <v>-28</v>
      </c>
      <c r="AB27" s="343">
        <v>180</v>
      </c>
      <c r="AC27" s="297"/>
    </row>
    <row r="28" spans="1:29" ht="13" thickBot="1" x14ac:dyDescent="0.3">
      <c r="A28" s="494">
        <v>2106.0090659618349</v>
      </c>
      <c r="B28" s="765">
        <v>1861.3692135673434</v>
      </c>
      <c r="C28" s="340">
        <v>2661.5837952833467</v>
      </c>
      <c r="D28" s="148" t="s">
        <v>63</v>
      </c>
      <c r="E28" s="494">
        <v>9232.2975830028336</v>
      </c>
      <c r="F28" s="340">
        <v>2463.0672508587768</v>
      </c>
      <c r="G28" s="340">
        <v>2246.2773232933687</v>
      </c>
      <c r="H28" s="340">
        <v>2661.5837952833467</v>
      </c>
      <c r="I28" s="340">
        <v>11740.440929076311</v>
      </c>
      <c r="J28" s="340">
        <v>3154.2274176204351</v>
      </c>
      <c r="K28" s="340">
        <v>3396.5892697731183</v>
      </c>
      <c r="L28" s="340">
        <v>2362.8001741134444</v>
      </c>
      <c r="M28" s="340">
        <v>2826.9806737458266</v>
      </c>
      <c r="N28" s="340">
        <f>SUM(N23:N27)</f>
        <v>15505.783599090133</v>
      </c>
      <c r="O28" s="344">
        <v>2965.8344949142215</v>
      </c>
      <c r="P28" s="344">
        <v>5025.1740110575138</v>
      </c>
      <c r="Q28" s="344">
        <v>4525.1028997076737</v>
      </c>
      <c r="R28" s="344">
        <v>2989.672193410725</v>
      </c>
      <c r="S28" s="344">
        <v>7762.4940509381368</v>
      </c>
      <c r="T28" s="344">
        <v>2323.7412321265006</v>
      </c>
      <c r="U28" s="344">
        <v>2249.2667932753347</v>
      </c>
      <c r="V28" s="344">
        <v>1712.9221105458569</v>
      </c>
      <c r="W28" s="344">
        <v>1476.5639149904453</v>
      </c>
      <c r="X28" s="344">
        <v>5635</v>
      </c>
      <c r="Y28" s="344">
        <v>1330</v>
      </c>
      <c r="Z28" s="344">
        <v>1402</v>
      </c>
      <c r="AA28" s="344">
        <v>1089</v>
      </c>
      <c r="AB28" s="344">
        <v>1814</v>
      </c>
      <c r="AC28" s="297"/>
    </row>
    <row r="29" spans="1:29" ht="15" customHeight="1" thickTop="1" x14ac:dyDescent="0.3">
      <c r="A29" s="163" t="s">
        <v>172</v>
      </c>
      <c r="B29" s="233"/>
      <c r="C29" s="163"/>
      <c r="D29" s="163"/>
      <c r="E29" s="163"/>
      <c r="F29" s="233"/>
      <c r="G29" s="233"/>
      <c r="H29" s="233"/>
      <c r="I29" s="233"/>
      <c r="J29" s="233"/>
      <c r="K29" s="163"/>
      <c r="L29" s="163"/>
      <c r="M29" s="163"/>
      <c r="N29" s="163"/>
      <c r="O29" s="163"/>
      <c r="P29" s="20"/>
      <c r="Q29" s="20"/>
      <c r="R29" s="20"/>
      <c r="S29" s="20"/>
      <c r="T29" s="20"/>
      <c r="U29" s="20"/>
      <c r="V29" s="20"/>
      <c r="W29" s="20"/>
      <c r="X29" s="20"/>
      <c r="Y29" s="20"/>
      <c r="Z29" s="20"/>
      <c r="AA29" s="20"/>
      <c r="AB29" s="20"/>
      <c r="AC29" s="4"/>
    </row>
    <row r="30" spans="1:29" ht="15" customHeight="1" x14ac:dyDescent="0.3">
      <c r="A30" s="163" t="s">
        <v>307</v>
      </c>
      <c r="B30" s="233"/>
      <c r="C30" s="163"/>
      <c r="D30" s="163"/>
      <c r="E30" s="163"/>
      <c r="F30" s="233"/>
      <c r="G30" s="233"/>
      <c r="H30" s="233"/>
      <c r="I30" s="233"/>
      <c r="J30" s="233"/>
      <c r="K30" s="163"/>
      <c r="L30" s="163"/>
      <c r="M30" s="163"/>
      <c r="N30" s="163"/>
      <c r="O30" s="163"/>
      <c r="P30" s="20"/>
      <c r="Q30" s="20"/>
      <c r="R30" s="20"/>
      <c r="S30" s="20"/>
      <c r="T30" s="20"/>
      <c r="U30" s="20"/>
      <c r="V30" s="20"/>
      <c r="W30" s="20"/>
      <c r="X30" s="20"/>
      <c r="Y30" s="20"/>
      <c r="Z30" s="20"/>
      <c r="AA30" s="20"/>
      <c r="AB30" s="20"/>
      <c r="AC30" s="4"/>
    </row>
    <row r="31" spans="1:29" ht="15" customHeight="1" x14ac:dyDescent="0.3">
      <c r="A31" s="163" t="s">
        <v>303</v>
      </c>
      <c r="B31" s="233"/>
      <c r="C31" s="163"/>
      <c r="D31" s="163"/>
      <c r="E31" s="163"/>
      <c r="F31" s="233"/>
      <c r="G31" s="233"/>
      <c r="H31" s="233"/>
      <c r="I31" s="233"/>
      <c r="J31" s="233"/>
      <c r="K31" s="163"/>
      <c r="L31" s="163"/>
      <c r="M31" s="163"/>
      <c r="N31" s="163"/>
      <c r="O31" s="163"/>
      <c r="P31" s="20"/>
      <c r="Q31" s="20"/>
      <c r="R31" s="20"/>
      <c r="S31" s="20"/>
      <c r="T31" s="20"/>
      <c r="U31" s="20"/>
      <c r="V31" s="20"/>
      <c r="W31" s="20"/>
      <c r="X31" s="20"/>
      <c r="Y31" s="20"/>
      <c r="Z31" s="20"/>
      <c r="AA31" s="20"/>
      <c r="AB31" s="20"/>
    </row>
    <row r="32" spans="1:29" ht="14" x14ac:dyDescent="0.3">
      <c r="A32" s="163" t="s">
        <v>304</v>
      </c>
      <c r="B32" s="285"/>
      <c r="H32" s="285"/>
      <c r="J32" s="285"/>
    </row>
    <row r="33" spans="1:28" x14ac:dyDescent="0.25">
      <c r="A33" s="139"/>
      <c r="B33" s="286"/>
      <c r="C33" s="139"/>
      <c r="D33" s="139"/>
      <c r="E33" s="139"/>
      <c r="F33" s="286"/>
      <c r="G33" s="286"/>
      <c r="H33" s="286"/>
      <c r="I33" s="286"/>
      <c r="J33" s="286"/>
      <c r="K33" s="139"/>
      <c r="L33" s="139"/>
      <c r="M33" s="139"/>
      <c r="N33" s="139"/>
      <c r="O33" s="139"/>
      <c r="P33" s="139"/>
      <c r="Q33" s="139"/>
      <c r="R33" s="139"/>
      <c r="S33" s="139"/>
      <c r="T33" s="139"/>
      <c r="U33" s="139"/>
      <c r="V33" s="139"/>
      <c r="W33" s="139"/>
      <c r="X33" s="139"/>
      <c r="Y33" s="139"/>
      <c r="Z33" s="139"/>
      <c r="AA33" s="139"/>
      <c r="AB33" s="139"/>
    </row>
    <row r="34" spans="1:28" x14ac:dyDescent="0.25">
      <c r="A34" s="69"/>
      <c r="B34" s="287"/>
      <c r="C34" s="69"/>
      <c r="D34" s="69"/>
      <c r="E34" s="69"/>
      <c r="F34" s="287"/>
      <c r="G34" s="287"/>
      <c r="H34" s="287"/>
      <c r="I34" s="287"/>
      <c r="J34" s="287"/>
      <c r="K34" s="69"/>
      <c r="L34" s="69"/>
      <c r="M34" s="69"/>
      <c r="N34" s="69"/>
      <c r="O34" s="69"/>
      <c r="P34" s="69"/>
      <c r="Q34" s="69"/>
      <c r="R34" s="69"/>
      <c r="S34" s="69"/>
      <c r="T34" s="69"/>
      <c r="U34" s="69"/>
      <c r="V34" s="69"/>
      <c r="W34" s="69"/>
      <c r="X34" s="69"/>
      <c r="Y34" s="69"/>
      <c r="Z34" s="69"/>
      <c r="AA34" s="69"/>
      <c r="AB34" s="69"/>
    </row>
    <row r="35" spans="1:28" x14ac:dyDescent="0.25">
      <c r="A35" s="69"/>
      <c r="B35" s="287"/>
      <c r="C35" s="69"/>
      <c r="D35" s="69"/>
      <c r="E35" s="69"/>
      <c r="F35" s="287"/>
      <c r="G35" s="287"/>
      <c r="H35" s="287"/>
      <c r="I35" s="287"/>
      <c r="J35" s="287"/>
      <c r="K35" s="69"/>
      <c r="L35" s="69"/>
      <c r="M35" s="69"/>
      <c r="N35" s="69"/>
      <c r="O35" s="69"/>
      <c r="P35" s="69"/>
      <c r="Q35" s="69"/>
      <c r="R35" s="69"/>
      <c r="S35" s="69"/>
      <c r="T35" s="69"/>
      <c r="U35" s="69"/>
      <c r="V35" s="69"/>
      <c r="W35" s="69"/>
      <c r="X35" s="69"/>
      <c r="Y35" s="69"/>
      <c r="Z35" s="69"/>
      <c r="AA35" s="69"/>
      <c r="AB35" s="69"/>
    </row>
    <row r="36" spans="1:28" x14ac:dyDescent="0.25">
      <c r="A36" s="69"/>
      <c r="B36" s="287"/>
      <c r="C36" s="69"/>
      <c r="D36" s="69"/>
      <c r="E36" s="69"/>
      <c r="F36" s="287"/>
      <c r="G36" s="287"/>
      <c r="H36" s="287"/>
      <c r="I36" s="287"/>
      <c r="J36" s="287"/>
      <c r="K36" s="69"/>
      <c r="L36" s="69"/>
      <c r="M36" s="69"/>
      <c r="N36" s="69"/>
      <c r="O36" s="69"/>
      <c r="P36" s="69"/>
      <c r="Q36" s="69"/>
      <c r="R36" s="69"/>
      <c r="S36" s="69"/>
      <c r="T36" s="69"/>
      <c r="U36" s="69"/>
      <c r="V36" s="69"/>
      <c r="W36" s="69"/>
      <c r="X36" s="69"/>
      <c r="Y36" s="69"/>
      <c r="Z36" s="69"/>
      <c r="AA36" s="69"/>
      <c r="AB36" s="69"/>
    </row>
    <row r="37" spans="1:28" x14ac:dyDescent="0.25">
      <c r="A37" s="69"/>
      <c r="B37" s="287"/>
      <c r="C37" s="69"/>
      <c r="D37" s="69"/>
      <c r="E37" s="69"/>
      <c r="F37" s="287"/>
      <c r="G37" s="287"/>
      <c r="H37" s="287"/>
      <c r="I37" s="287"/>
      <c r="J37" s="287"/>
      <c r="K37" s="69"/>
      <c r="L37" s="69"/>
      <c r="M37" s="69"/>
      <c r="N37" s="69"/>
      <c r="O37" s="69"/>
      <c r="P37" s="69"/>
      <c r="Q37" s="69"/>
      <c r="R37" s="69"/>
      <c r="S37" s="69"/>
      <c r="T37" s="69"/>
      <c r="U37" s="69"/>
      <c r="V37" s="69"/>
      <c r="W37" s="69"/>
      <c r="X37" s="69"/>
      <c r="Y37" s="69"/>
      <c r="Z37" s="69"/>
      <c r="AA37" s="69"/>
      <c r="AB37" s="69"/>
    </row>
    <row r="38" spans="1:28" x14ac:dyDescent="0.25">
      <c r="A38" s="4"/>
      <c r="C38" s="4"/>
      <c r="D38" s="4"/>
      <c r="E38" s="4"/>
      <c r="K38" s="4"/>
      <c r="L38" s="4"/>
      <c r="M38" s="4"/>
      <c r="N38" s="4"/>
      <c r="O38" s="4"/>
      <c r="P38" s="4"/>
      <c r="Q38" s="4"/>
      <c r="R38" s="4"/>
      <c r="S38" s="4"/>
      <c r="T38" s="4"/>
      <c r="U38" s="4"/>
      <c r="V38" s="4"/>
      <c r="W38" s="4"/>
      <c r="X38" s="4"/>
      <c r="Y38" s="4"/>
      <c r="Z38" s="4"/>
      <c r="AA38" s="4"/>
      <c r="AB38" s="4"/>
    </row>
    <row r="39" spans="1:28" x14ac:dyDescent="0.25">
      <c r="A39" s="4"/>
      <c r="B39" s="287"/>
      <c r="C39" s="4"/>
      <c r="D39" s="4"/>
      <c r="E39" s="4"/>
      <c r="H39" s="287"/>
      <c r="J39" s="287"/>
      <c r="K39" s="4"/>
      <c r="L39" s="4"/>
      <c r="M39" s="4"/>
      <c r="N39" s="4"/>
      <c r="O39" s="4"/>
      <c r="P39" s="4"/>
      <c r="Q39" s="4"/>
      <c r="R39" s="4"/>
      <c r="S39" s="4"/>
      <c r="T39" s="4"/>
      <c r="U39" s="4"/>
      <c r="V39" s="4"/>
      <c r="W39" s="4"/>
      <c r="X39" s="4"/>
      <c r="Y39" s="4"/>
      <c r="Z39" s="4"/>
      <c r="AA39" s="4"/>
      <c r="AB39" s="4"/>
    </row>
    <row r="40" spans="1:28" x14ac:dyDescent="0.25">
      <c r="A40" s="4"/>
      <c r="C40" s="4"/>
      <c r="D40" s="4"/>
      <c r="E40" s="4"/>
      <c r="K40" s="4"/>
      <c r="L40" s="4"/>
      <c r="M40" s="4"/>
      <c r="N40" s="4"/>
      <c r="O40" s="4"/>
      <c r="P40" s="4"/>
      <c r="Q40" s="4"/>
      <c r="R40" s="4"/>
      <c r="S40" s="4"/>
      <c r="T40" s="4"/>
      <c r="U40" s="4"/>
      <c r="V40" s="4"/>
      <c r="W40" s="4"/>
      <c r="X40" s="4"/>
      <c r="Y40" s="4"/>
      <c r="Z40" s="4"/>
      <c r="AA40" s="4"/>
      <c r="AB40" s="4"/>
    </row>
  </sheetData>
  <customSheetViews>
    <customSheetView guid="{48A3D664-27F7-4349-A461-86D50367F56A}" scale="80" fitToPage="1" printArea="1" hiddenRows="1">
      <pane xSplit="4" ySplit="3" topLeftCell="E4" activePane="bottomRight" state="frozen"/>
      <selection pane="bottomRight" activeCell="Z30" sqref="Z30"/>
      <pageMargins left="0.17" right="0.16" top="1" bottom="1" header="0.5" footer="0.5"/>
      <pageSetup paperSize="9" orientation="portrait" r:id="rId1"/>
      <headerFooter alignWithMargins="0"/>
    </customSheetView>
  </customSheetViews>
  <phoneticPr fontId="3" type="noConversion"/>
  <pageMargins left="0.17" right="0.16" top="1" bottom="1" header="0.5" footer="0.5"/>
  <pageSetup paperSize="9" scale="26" orientation="portrait" r:id="rId2"/>
  <headerFooter alignWithMargins="0">
    <oddFooter>&amp;C_x000D_&amp;1#&amp;"Calibri"&amp;10&amp;K000000 Internal</oddFooter>
  </headerFooter>
  <ignoredErrors>
    <ignoredError sqref="N8" formulaRange="1"/>
  </ignoredErrors>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Index</vt:lpstr>
      <vt:lpstr>Overview</vt:lpstr>
      <vt:lpstr>Operational figures</vt:lpstr>
      <vt:lpstr>P&amp;L</vt:lpstr>
      <vt:lpstr>Balance Sheet</vt:lpstr>
      <vt:lpstr>Cash flow</vt:lpstr>
      <vt:lpstr>Segments sales &amp; Assets</vt:lpstr>
      <vt:lpstr>CAPEX &amp; Op Res before Dep</vt:lpstr>
      <vt:lpstr>'Operational figures'!OLE_LINK1</vt:lpstr>
      <vt:lpstr>'Balance Sheet'!Print_Area</vt:lpstr>
      <vt:lpstr>'CAPEX &amp; Op Res before Dep'!Print_Area</vt:lpstr>
      <vt:lpstr>'Cash flow'!Print_Area</vt:lpstr>
      <vt:lpstr>'Operational figures'!Print_Area</vt:lpstr>
      <vt:lpstr>Overview!Print_Area</vt:lpstr>
      <vt:lpstr>'P&amp;L'!Print_Area</vt:lpstr>
      <vt:lpstr>'Segments sales &amp; Assets'!Print_Area</vt:lpstr>
    </vt:vector>
  </TitlesOfParts>
  <Company>OMV Aktiengesellschaft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X01000215</dc:creator>
  <cp:lastModifiedBy>Visteanu, Anca</cp:lastModifiedBy>
  <cp:lastPrinted>2019-03-28T09:39:05Z</cp:lastPrinted>
  <dcterms:created xsi:type="dcterms:W3CDTF">2007-04-30T07:07:14Z</dcterms:created>
  <dcterms:modified xsi:type="dcterms:W3CDTF">2025-04-29T12:50:59Z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